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I:\SECRETARIAT GENERAL\DDRIAG\DAOSB\1-ACHATS\4-MARCHES\2-MARCHES\MARCHES 2025\ARS972\SG\DDRIAG\DMG\TRAVAUX CAFETERIA\1- MARCHE REHABILITATION DE LA CAFETERIA\"/>
    </mc:Choice>
  </mc:AlternateContent>
  <xr:revisionPtr revIDLastSave="0" documentId="13_ncr:1_{B18D40F2-AD0E-4974-A29A-34F55DDF7FAE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PDG" sheetId="3" r:id="rId1"/>
    <sheet name="ELECTRICITE  VENTILATION" sheetId="1" r:id="rId2"/>
    <sheet name="AMENAGEMENT INTERIEUR" sheetId="4" r:id="rId3"/>
    <sheet name="RECAPITULATIF" sheetId="5" r:id="rId4"/>
  </sheets>
  <definedNames>
    <definedName name="_xlnm.Print_Titles" localSheetId="1">'ELECTRICITE  VENTILATION'!$2:$4</definedName>
    <definedName name="_xlnm.Print_Area" localSheetId="2">'AMENAGEMENT INTERIEUR'!$A$1:$E$77</definedName>
    <definedName name="_xlnm.Print_Area" localSheetId="1">'ELECTRICITE  VENTILATION'!$A$1:$F$57</definedName>
    <definedName name="_xlnm.Print_Area" localSheetId="0">PDG!$A$1:$D$26</definedName>
    <definedName name="_xlnm.Print_Area" localSheetId="3">RECAPITULATIF!$A$1:$C$19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6" i="1"/>
  <c r="F17" i="1"/>
  <c r="F18" i="1"/>
  <c r="F19" i="1"/>
  <c r="F20" i="1"/>
  <c r="F22" i="1"/>
  <c r="F23" i="1"/>
  <c r="F24" i="1"/>
  <c r="F27" i="1"/>
  <c r="F28" i="1"/>
  <c r="F31" i="1"/>
  <c r="F32" i="1"/>
  <c r="D35" i="1"/>
  <c r="F35" i="1"/>
  <c r="F36" i="1"/>
  <c r="F38" i="1"/>
  <c r="C5" i="5"/>
  <c r="F42" i="1"/>
  <c r="F45" i="1"/>
  <c r="F46" i="1"/>
  <c r="F48" i="1"/>
  <c r="F49" i="1"/>
  <c r="F51" i="1"/>
  <c r="F52" i="1"/>
  <c r="F53" i="1"/>
  <c r="F54" i="1"/>
  <c r="F56" i="1"/>
  <c r="C6" i="5"/>
  <c r="E6" i="4"/>
  <c r="E5" i="4"/>
  <c r="C7" i="5"/>
  <c r="E11" i="4"/>
  <c r="E10" i="4"/>
  <c r="C8" i="5"/>
  <c r="E17" i="4"/>
  <c r="E30" i="4"/>
  <c r="E35" i="4"/>
  <c r="E38" i="4"/>
  <c r="E16" i="4"/>
  <c r="C9" i="5"/>
  <c r="E40" i="4"/>
  <c r="E42" i="4"/>
  <c r="E44" i="4"/>
  <c r="E45" i="4"/>
  <c r="E47" i="4"/>
  <c r="E39" i="4"/>
  <c r="C10" i="5"/>
  <c r="E54" i="4"/>
  <c r="E53" i="4"/>
  <c r="E51" i="4"/>
  <c r="E50" i="4"/>
  <c r="E49" i="4"/>
  <c r="E48" i="4"/>
  <c r="C11" i="5"/>
  <c r="E64" i="4"/>
  <c r="E62" i="4"/>
  <c r="E61" i="4"/>
  <c r="E60" i="4"/>
  <c r="E59" i="4"/>
  <c r="E57" i="4"/>
  <c r="E55" i="4"/>
  <c r="C12" i="5"/>
  <c r="E71" i="4"/>
  <c r="E70" i="4"/>
  <c r="E69" i="4"/>
  <c r="E68" i="4"/>
  <c r="E67" i="4"/>
  <c r="E66" i="4"/>
  <c r="E65" i="4"/>
  <c r="C13" i="5"/>
  <c r="E74" i="4"/>
  <c r="E73" i="4"/>
  <c r="E76" i="4"/>
  <c r="E77" i="4"/>
  <c r="E72" i="4"/>
  <c r="C14" i="5"/>
  <c r="C17" i="5"/>
  <c r="C19" i="5"/>
  <c r="C18" i="5"/>
  <c r="B56" i="1"/>
  <c r="B38" i="1"/>
</calcChain>
</file>

<file path=xl/sharedStrings.xml><?xml version="1.0" encoding="utf-8"?>
<sst xmlns="http://schemas.openxmlformats.org/spreadsheetml/2006/main" count="252" uniqueCount="194">
  <si>
    <t>N°</t>
  </si>
  <si>
    <t xml:space="preserve">Désignation </t>
  </si>
  <si>
    <t>U</t>
  </si>
  <si>
    <t>P.U</t>
  </si>
  <si>
    <t>P.T</t>
  </si>
  <si>
    <t>Total HT</t>
  </si>
  <si>
    <t>TVA 8,5%</t>
  </si>
  <si>
    <t>Total TTC</t>
  </si>
  <si>
    <t>Agence Régionale de Santé Martinique</t>
  </si>
  <si>
    <t>AGENCE REGIONALE DE SANTE MARTINIQUE</t>
  </si>
  <si>
    <t>Centre d’Affaires « AGORA »</t>
  </si>
  <si>
    <t>ZAC de l’Etang Z’Abricot</t>
  </si>
  <si>
    <t>97200 Fort-de-France</t>
  </si>
  <si>
    <t xml:space="preserve">Tél. : </t>
  </si>
  <si>
    <t xml:space="preserve">Mail : </t>
  </si>
  <si>
    <t>Architecte</t>
  </si>
  <si>
    <t>Bureau d’Etudes Fluides</t>
  </si>
  <si>
    <t>Eduardo CHIATELLO</t>
  </si>
  <si>
    <t>1 rue Loulou BOISLAVILLE</t>
  </si>
  <si>
    <t>Tour Lumina 11 – B13</t>
  </si>
  <si>
    <t>97200 Fort -de-France</t>
  </si>
  <si>
    <t xml:space="preserve">Tél. : 0596 25 04 28 </t>
  </si>
  <si>
    <t>Mail : echiatello@gmail.com</t>
  </si>
  <si>
    <t>FLUX INGENIERIE</t>
  </si>
  <si>
    <t>15 Immeuble Les Flamboyants</t>
  </si>
  <si>
    <t>Z.I La Lézarde</t>
  </si>
  <si>
    <t>97232 Le Lamentin</t>
  </si>
  <si>
    <t xml:space="preserve">Tél. : 0596 39 02 60 </t>
  </si>
  <si>
    <t>Mail : contact@flux-ingenierie.fr</t>
  </si>
  <si>
    <t>MAITRE D’OUVRAGE :</t>
  </si>
  <si>
    <t>GROUPEMENT DE MAITRISE D’OEUVRE :</t>
  </si>
  <si>
    <t>1,1,1</t>
  </si>
  <si>
    <t>1,1,2</t>
  </si>
  <si>
    <t>1,1,3</t>
  </si>
  <si>
    <t>1,5,1</t>
  </si>
  <si>
    <t>1,5,2</t>
  </si>
  <si>
    <t>2,1,1</t>
  </si>
  <si>
    <t>FF</t>
  </si>
  <si>
    <t>Circuit PC 2P+T 16A Normal issu du TG en U1000 R2V 3G2,5</t>
  </si>
  <si>
    <t>Circuit PC 2P+T 16A Ondulé issu du TG en U1000 R2V 3G2,5</t>
  </si>
  <si>
    <t>Fourniture et pose de prise 2P+T - Attentes</t>
  </si>
  <si>
    <t>Dépose et évacuation des luminaires existants</t>
  </si>
  <si>
    <t>Dépose et évacuation des appareillages existants suivant les modifications d'aménagement</t>
  </si>
  <si>
    <t>QTE</t>
  </si>
  <si>
    <t xml:space="preserve">Dépose </t>
  </si>
  <si>
    <t>Dépose et repose de la TV</t>
  </si>
  <si>
    <t>ELECTRICITE</t>
  </si>
  <si>
    <t xml:space="preserve">Eclairage </t>
  </si>
  <si>
    <t xml:space="preserve">Fourniture et pose de downlight </t>
  </si>
  <si>
    <t>Fourniture et pose de luminaires suspendus</t>
  </si>
  <si>
    <t>Fourniture et pose de Poste de travail composé de 2PCO, 2PCN, 2RJ45</t>
  </si>
  <si>
    <t xml:space="preserve">VENTILATION </t>
  </si>
  <si>
    <t>1,2,1</t>
  </si>
  <si>
    <t>1,2,2</t>
  </si>
  <si>
    <t>Appareillages</t>
  </si>
  <si>
    <t>1,3,1</t>
  </si>
  <si>
    <t>1,3,2</t>
  </si>
  <si>
    <t>Reprise du circuit éclairage</t>
  </si>
  <si>
    <t>Gaine de ventilation en acier galvanisé ø 250</t>
  </si>
  <si>
    <t>ML</t>
  </si>
  <si>
    <t>Gaine de ventilation en acier galvanisé ø 200</t>
  </si>
  <si>
    <t>Gaine de ventilation en acier galvanisé ø 160</t>
  </si>
  <si>
    <t>Gaine de ventilation en acier galvanisé ø 125</t>
  </si>
  <si>
    <t>1,4,1</t>
  </si>
  <si>
    <t>1,4,2</t>
  </si>
  <si>
    <t>Liaison RJ 45 en câble FTP 2x4paires cat.6 depuis baie info au R+2 jusqu'aux prises RJ45</t>
  </si>
  <si>
    <t xml:space="preserve">Précablage informatiques </t>
  </si>
  <si>
    <t>Distribution secondaire</t>
  </si>
  <si>
    <t>Dépose</t>
  </si>
  <si>
    <t xml:space="preserve">Module de réglage débit RAD 2 BP 100-180 ø 125 </t>
  </si>
  <si>
    <t>2,2,1</t>
  </si>
  <si>
    <t>2,2,2</t>
  </si>
  <si>
    <t>2,2,3</t>
  </si>
  <si>
    <t>2,2,4</t>
  </si>
  <si>
    <t>2,2,5</t>
  </si>
  <si>
    <t>2,2,6</t>
  </si>
  <si>
    <t>2,2,7</t>
  </si>
  <si>
    <t>Extraction d'air</t>
  </si>
  <si>
    <t>DPGF</t>
  </si>
  <si>
    <t>Bouche d'extraction type TMP ø 125</t>
  </si>
  <si>
    <t>TD réfectoire</t>
  </si>
  <si>
    <t>Protection Disjoncteur Bi 40A depuis TGF - PCO</t>
  </si>
  <si>
    <t>Protection Disjoncteur IV 40A depuis TGF - PCN</t>
  </si>
  <si>
    <t>Depuis TG F</t>
  </si>
  <si>
    <t>1,2,1,1</t>
  </si>
  <si>
    <t>1,2,1,2</t>
  </si>
  <si>
    <t>1,2,1,3</t>
  </si>
  <si>
    <t>1,2,1,4</t>
  </si>
  <si>
    <t>1,2,2,1</t>
  </si>
  <si>
    <t>1,2,2,2</t>
  </si>
  <si>
    <t>1,2,1,5</t>
  </si>
  <si>
    <t>Sifflet grillagé ø 315</t>
  </si>
  <si>
    <t xml:space="preserve">Recette du câblage des prises RJ45 </t>
  </si>
  <si>
    <t>Dépose et évacuation de l'installation existante ( Bouches, gaines, extracteur, …) dans le réfectoire</t>
  </si>
  <si>
    <t xml:space="preserve">Dépose de l'ancien extracteur, puis fourniture et pose de caisson de ventilation RECTYLIS ECM 2700 y compris , régulation avec Interrupteur et pressostat montés cablées,  télécommande déporté, raccordement, mise en service, et réglage </t>
  </si>
  <si>
    <t>REHABILITATION DE LA CAFETERIA ARS FDF</t>
  </si>
  <si>
    <t>Désignation</t>
  </si>
  <si>
    <t>Q</t>
  </si>
  <si>
    <t>Prix unitaire</t>
  </si>
  <si>
    <t>Prix total</t>
  </si>
  <si>
    <t xml:space="preserve">enlèvement mobilier et évacuations , démolition cloisons placo entre coworking </t>
  </si>
  <si>
    <t>et restaurant , stock pour réutilisation des microondes, frigos, distributeur d'eau,</t>
  </si>
  <si>
    <t xml:space="preserve">annulations canalisations plomberie pour réutilisation , enlèvement TV et support </t>
  </si>
  <si>
    <t xml:space="preserve">déplacement extinteurs, enlevement y c reprise murs des élément fixes à déplacer </t>
  </si>
  <si>
    <t xml:space="preserve">ens </t>
  </si>
  <si>
    <t xml:space="preserve">MENUISERIE ALUMINIUM </t>
  </si>
  <si>
    <t xml:space="preserve">Fourniture et installation après démontage et reconstruction cloison placo </t>
  </si>
  <si>
    <t xml:space="preserve">pour fermeture du local coworking ,y c.  placo dans plenum d'une </t>
  </si>
  <si>
    <r>
      <rPr>
        <b/>
        <sz val="10"/>
        <rFont val="Arial"/>
        <family val="2"/>
      </rPr>
      <t xml:space="preserve"> Porte COULISSANTE 4 venteaux   , 2 fixes 2 ouvrants </t>
    </r>
    <r>
      <rPr>
        <sz val="10"/>
        <rFont val="Arial"/>
        <family val="2"/>
      </rPr>
      <t xml:space="preserve">structure alu. blanc , </t>
    </r>
  </si>
  <si>
    <t xml:space="preserve">vitrage stadip 44/2 , toute hauteur sol plafond , l= 3,60m x h=2,50m </t>
  </si>
  <si>
    <t xml:space="preserve">avec vitrophanie au choix de l'architecte </t>
  </si>
  <si>
    <t xml:space="preserve">u </t>
  </si>
  <si>
    <t xml:space="preserve">MEUBLES À FABRIQUER </t>
  </si>
  <si>
    <t xml:space="preserve">fabrication et installation  d'un meuble kitchenette selon plans et détails </t>
  </si>
  <si>
    <t xml:space="preserve">composé d'une partie base avec portes, tiroirs, bandeau évier, étagères en </t>
  </si>
  <si>
    <t>aggloméré hydrofuge haute densité, finition mélaminé blanc ou contreplaqué  y c champs</t>
  </si>
  <si>
    <t xml:space="preserve">ou PVC ( il sera recherche une grand durabilité) ou similaire . Ferrages en inox </t>
  </si>
  <si>
    <t xml:space="preserve">glissières à roulettes , avec ou sans poignes , niches pour installation machine à lavé la vaisselle </t>
  </si>
  <si>
    <t>sur cette base ,meuble pour évier et étagères pour microondes en bois agglomère</t>
  </si>
  <si>
    <t xml:space="preserve">haute densité finition Formica chêne suédois , épaisseur apparent en façade environ 4 cm général </t>
  </si>
  <si>
    <t xml:space="preserve"> plateau de cuisine Formica Compact 8676 chêne Suédois y c fond de la partie  haute</t>
  </si>
  <si>
    <t>crédence formica compact blanc , évier inox ou composite gris anthracite encastré par le bas</t>
  </si>
  <si>
    <t>caisson pour spots en partie haute , étagères pour séchage verres en tôle perforé</t>
  </si>
  <si>
    <t>inox sur plateau récupération eau type bar, plaques de ventilation en tôle inox</t>
  </si>
  <si>
    <t xml:space="preserve">perfore idem étagère , et moustiquaire intérieur anti nuisibles selon plans </t>
  </si>
  <si>
    <t>accessoires séparateur couverts  pour tirroir, plinthe a clipser sur pieds noir .</t>
  </si>
  <si>
    <t xml:space="preserve">Ens </t>
  </si>
  <si>
    <t>fabrication et installation d'une table haute en aggloméré hydrofuge  haute densité</t>
  </si>
  <si>
    <t>finition idem meuble kitchenette , corps finition Formica chêne suédois</t>
  </si>
  <si>
    <t>plateau  Formica Compact 8676 chêne Suédois , dimension 60cmx237cm hauteur 110cm</t>
  </si>
  <si>
    <t>renfort intérieur tube métallique si nécessaire pour éviter la déformation du plateau</t>
  </si>
  <si>
    <t xml:space="preserve">décalé du sol par taquets réglables </t>
  </si>
  <si>
    <t xml:space="preserve">U </t>
  </si>
  <si>
    <t xml:space="preserve">habillage bois sur murs </t>
  </si>
  <si>
    <t xml:space="preserve">fourniture et pose des tasseaux de bois section trapèze selon détail , finition lazur naturel </t>
  </si>
  <si>
    <t xml:space="preserve">sur panneaux noir absorbant acoustique y c découpe pour installation électrique </t>
  </si>
  <si>
    <t>m²</t>
  </si>
  <si>
    <r>
      <rPr>
        <b/>
        <sz val="9"/>
        <rFont val="Arial"/>
        <family val="2"/>
      </rPr>
      <t xml:space="preserve">ré stratification </t>
    </r>
    <r>
      <rPr>
        <sz val="9"/>
        <rFont val="Arial"/>
        <family val="2"/>
      </rPr>
      <t xml:space="preserve">de porte double en bois existante en couleur blanc ( double face) </t>
    </r>
  </si>
  <si>
    <t>CLOISONS et FAUX PLAFONDS</t>
  </si>
  <si>
    <t xml:space="preserve">démontage et évacuation  des plaques de faux plafond ( structure à conserver)  , réparation structure au droit de la cloison </t>
  </si>
  <si>
    <t xml:space="preserve">à reconstituer pour co -coworking . </t>
  </si>
  <si>
    <t>Fourniture et pose faux plafond 60/60 Rockfon DB35  ou similaire</t>
  </si>
  <si>
    <t xml:space="preserve"> blanc, gris et beige ( ou peint) ( voir plan) </t>
  </si>
  <si>
    <t xml:space="preserve">Faux plafond en placo plâtre idem existant au droit de la kitchenette </t>
  </si>
  <si>
    <t>Cloisons Placoplatre tipe HABITO de chez Saint Gobin  y c .  fermeture des plenum</t>
  </si>
  <si>
    <r>
      <t xml:space="preserve">entre coworking et restaurant </t>
    </r>
    <r>
      <rPr>
        <sz val="8"/>
        <rFont val="Arial"/>
        <family val="2"/>
      </rPr>
      <t xml:space="preserve">( compte vide pour plein pour compenser structure renforcé) </t>
    </r>
  </si>
  <si>
    <t xml:space="preserve">démontage porte bois et replacement par cloison  placo </t>
  </si>
  <si>
    <t xml:space="preserve">REVÊTEMENT DE SOL SOUPLE  </t>
  </si>
  <si>
    <t xml:space="preserve">enlèvement plinthes existantes et réparation pied de cloisons si nécessaire </t>
  </si>
  <si>
    <t xml:space="preserve">nivellement par  enduit auto lisant liquide , pour réservoir un sol souple  </t>
  </si>
  <si>
    <t xml:space="preserve">Fourniture et pose d'un revêtement souple Tarkett ID inspiration HT 70 </t>
  </si>
  <si>
    <t xml:space="preserve">Normand Oak LINEN réf 24504069 ou similaire à coller </t>
  </si>
  <si>
    <t>seuil des portes en aluminium pour toutes les portes Int, et Ext.</t>
  </si>
  <si>
    <t>ml</t>
  </si>
  <si>
    <t xml:space="preserve">fourniture et pose de plinthe PVC Gris </t>
  </si>
  <si>
    <t>enlèvement meuble évier et  distributeur eau ( compris dans préparations)</t>
  </si>
  <si>
    <t xml:space="preserve">Pour mémoire </t>
  </si>
  <si>
    <t xml:space="preserve">fourniture, pose et raccordement évier ( voir avec fabriquant kitchenette ) y c </t>
  </si>
  <si>
    <t xml:space="preserve">robinetterie, à raccorder à l'ancienne évacuation  </t>
  </si>
  <si>
    <t xml:space="preserve">raccordement en  attente évacuation et alimentation eau pour Lave vaisselle </t>
  </si>
  <si>
    <t xml:space="preserve">raccordement évacuation étagères type bar ( voir avec fabriquant kitchenette) </t>
  </si>
  <si>
    <t xml:space="preserve">raccordement distributeur d'eau existant dans sa nouvelle position </t>
  </si>
  <si>
    <t xml:space="preserve">fourniture et installation machine a laver la vaisselle domestique </t>
  </si>
  <si>
    <t xml:space="preserve"> type THOMSON TDW6045BWH , clase énergétique B  ou similaire </t>
  </si>
  <si>
    <t>u</t>
  </si>
  <si>
    <t xml:space="preserve">fourniture et Pose accesoires essuis-main et distributeur savon </t>
  </si>
  <si>
    <t xml:space="preserve"> PEINTURE</t>
  </si>
  <si>
    <t xml:space="preserve">Préparations de support   sur tous murs béton et cloisons  ( y c enlev.  vises , rebouchage, toute sujétion) </t>
  </si>
  <si>
    <t xml:space="preserve">Penture intérieur satiné, lessivable sur tous les murs  2 pases minimum </t>
  </si>
  <si>
    <t xml:space="preserve">Peinture sur  placo en plafond  y c preparation et enduits </t>
  </si>
  <si>
    <t xml:space="preserve">Peinture sur dalles faux plafond si dalle  pas fournies en couleurs </t>
  </si>
  <si>
    <t xml:space="preserve">Peinture sur ouvrages  bois </t>
  </si>
  <si>
    <t>Nettoyage de mise en service (réception)</t>
  </si>
  <si>
    <t>Ft</t>
  </si>
  <si>
    <t xml:space="preserve">DECORATION </t>
  </si>
  <si>
    <t xml:space="preserve">Fourniture et pose d'ub support pour TV fixe au dale plafond </t>
  </si>
  <si>
    <t xml:space="preserve">Fourniture et pose papier peint en fibres de verre  sur mur placo existant </t>
  </si>
  <si>
    <t xml:space="preserve">fourniture et installation store venettiens  commande éléctrique en bois de tilleul en 3 parties </t>
  </si>
  <si>
    <t xml:space="preserve">1,20 x 2,50 h </t>
  </si>
  <si>
    <t xml:space="preserve">1,00 x 2,50 h </t>
  </si>
  <si>
    <t>VENTILATION</t>
  </si>
  <si>
    <t>RECAPITULATIF</t>
  </si>
  <si>
    <t>PREPARATION</t>
  </si>
  <si>
    <r>
      <rPr>
        <b/>
        <sz val="14"/>
        <rFont val="Arial"/>
        <family val="2"/>
      </rPr>
      <t>PLOMBERIE</t>
    </r>
    <r>
      <rPr>
        <sz val="14"/>
        <rFont val="Arial"/>
        <family val="2"/>
      </rPr>
      <t xml:space="preserve"> </t>
    </r>
  </si>
  <si>
    <t>AMÉNAGEMENT INTÉRIEUR:  MEUBLES À FABRIQUER-CLOISONS-FAUX PLAFOND-REVET SOL-PORTE VITRÉ - PEINTURE- DECORATION-PLOMBERIE</t>
  </si>
  <si>
    <t>MENUISERIE ALUMINIUM</t>
  </si>
  <si>
    <t>MEUBLES A FABRIQUER</t>
  </si>
  <si>
    <t>PLOMBERIE</t>
  </si>
  <si>
    <t>PEINTURE</t>
  </si>
  <si>
    <t>DECORATION</t>
  </si>
  <si>
    <t>DPGF 1/3</t>
  </si>
  <si>
    <t>DPGF 2/3</t>
  </si>
  <si>
    <t>DPGF 3/3</t>
  </si>
  <si>
    <t>MARCHES TRAVAUX
DE REAMENAGEMENT DE LA CAFETERIA ARS FDF
N°2025-ARS972-TRAVAUX CAFETERIA
Lot 1 : Réhabilitation de la cafétéria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</si>
</sst>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8"/>
      <color theme="1"/>
      <name val="Aptos"/>
      <family val="2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sz val="11"/>
      <color indexed="8"/>
      <name val="Calibri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4"/>
      <color theme="1"/>
      <name val="Aptos Narrow"/>
      <family val="2"/>
      <scheme val="minor"/>
    </font>
    <font>
      <sz val="14"/>
      <name val="Arial"/>
      <family val="2"/>
    </font>
    <font>
      <b/>
      <sz val="14"/>
      <color theme="1"/>
      <name val="Aptos Narrow"/>
      <scheme val="minor"/>
    </font>
    <font>
      <b/>
      <sz val="14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DD14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4" fontId="11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164" fontId="0" fillId="0" borderId="1" xfId="0" applyNumberFormat="1" applyBorder="1"/>
    <xf numFmtId="0" fontId="1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3" borderId="0" xfId="0" applyFill="1"/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1" fillId="4" borderId="3" xfId="0" applyFont="1" applyFill="1" applyBorder="1"/>
    <xf numFmtId="0" fontId="4" fillId="4" borderId="3" xfId="0" applyFont="1" applyFill="1" applyBorder="1"/>
    <xf numFmtId="0" fontId="0" fillId="0" borderId="11" xfId="0" applyBorder="1" applyAlignment="1">
      <alignment wrapText="1"/>
    </xf>
    <xf numFmtId="0" fontId="0" fillId="0" borderId="12" xfId="0" applyBorder="1"/>
    <xf numFmtId="0" fontId="0" fillId="0" borderId="1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2" xfId="0" applyFont="1" applyBorder="1"/>
    <xf numFmtId="0" fontId="1" fillId="0" borderId="11" xfId="0" applyFont="1" applyBorder="1" applyAlignment="1">
      <alignment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/>
    <xf numFmtId="164" fontId="0" fillId="0" borderId="4" xfId="0" applyNumberFormat="1" applyBorder="1"/>
    <xf numFmtId="0" fontId="1" fillId="0" borderId="2" xfId="0" applyFont="1" applyBorder="1" applyAlignment="1">
      <alignment horizontal="center" vertical="center"/>
    </xf>
    <xf numFmtId="0" fontId="0" fillId="6" borderId="0" xfId="0" applyFill="1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/>
    </xf>
    <xf numFmtId="0" fontId="10" fillId="0" borderId="0" xfId="0" applyFont="1"/>
    <xf numFmtId="164" fontId="1" fillId="3" borderId="4" xfId="0" applyNumberFormat="1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0" fontId="13" fillId="0" borderId="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" fontId="13" fillId="0" borderId="13" xfId="0" applyNumberFormat="1" applyFont="1" applyBorder="1" applyAlignment="1">
      <alignment horizontal="center"/>
    </xf>
    <xf numFmtId="2" fontId="13" fillId="0" borderId="13" xfId="0" applyNumberFormat="1" applyFont="1" applyBorder="1" applyAlignment="1">
      <alignment horizontal="center"/>
    </xf>
    <xf numFmtId="165" fontId="13" fillId="0" borderId="13" xfId="0" applyNumberFormat="1" applyFont="1" applyBorder="1" applyAlignment="1">
      <alignment horizontal="center"/>
    </xf>
    <xf numFmtId="0" fontId="12" fillId="0" borderId="11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1" fontId="12" fillId="0" borderId="15" xfId="0" applyNumberFormat="1" applyFont="1" applyBorder="1" applyAlignment="1">
      <alignment horizontal="center"/>
    </xf>
    <xf numFmtId="0" fontId="13" fillId="8" borderId="14" xfId="0" applyFont="1" applyFill="1" applyBorder="1" applyAlignment="1">
      <alignment horizontal="center"/>
    </xf>
    <xf numFmtId="1" fontId="13" fillId="8" borderId="0" xfId="0" applyNumberFormat="1" applyFont="1" applyFill="1" applyBorder="1" applyAlignment="1">
      <alignment horizontal="center"/>
    </xf>
    <xf numFmtId="2" fontId="13" fillId="8" borderId="14" xfId="0" applyNumberFormat="1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165" fontId="12" fillId="0" borderId="14" xfId="0" applyNumberFormat="1" applyFont="1" applyBorder="1" applyAlignment="1">
      <alignment horizontal="center"/>
    </xf>
    <xf numFmtId="165" fontId="12" fillId="0" borderId="12" xfId="0" applyNumberFormat="1" applyFont="1" applyBorder="1" applyAlignment="1">
      <alignment horizontal="center"/>
    </xf>
    <xf numFmtId="0" fontId="12" fillId="0" borderId="8" xfId="0" applyFont="1" applyBorder="1" applyAlignment="1">
      <alignment horizontal="left"/>
    </xf>
    <xf numFmtId="0" fontId="12" fillId="9" borderId="14" xfId="0" applyFont="1" applyFill="1" applyBorder="1" applyAlignment="1">
      <alignment horizontal="center"/>
    </xf>
    <xf numFmtId="1" fontId="0" fillId="9" borderId="0" xfId="0" applyNumberFormat="1" applyFill="1" applyBorder="1" applyAlignment="1">
      <alignment horizontal="center"/>
    </xf>
    <xf numFmtId="165" fontId="12" fillId="9" borderId="1" xfId="0" applyNumberFormat="1" applyFont="1" applyFill="1" applyBorder="1"/>
    <xf numFmtId="0" fontId="13" fillId="0" borderId="5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11" xfId="0" applyFont="1" applyBorder="1"/>
    <xf numFmtId="0" fontId="15" fillId="0" borderId="11" xfId="0" applyFont="1" applyBorder="1"/>
    <xf numFmtId="0" fontId="1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14" fillId="0" borderId="13" xfId="0" applyFont="1" applyBorder="1"/>
    <xf numFmtId="1" fontId="0" fillId="0" borderId="13" xfId="0" applyNumberFormat="1" applyBorder="1" applyAlignment="1">
      <alignment horizontal="center"/>
    </xf>
    <xf numFmtId="0" fontId="15" fillId="0" borderId="14" xfId="0" applyFont="1" applyBorder="1"/>
    <xf numFmtId="0" fontId="0" fillId="0" borderId="11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15" fillId="0" borderId="15" xfId="0" applyFont="1" applyBorder="1"/>
    <xf numFmtId="0" fontId="14" fillId="0" borderId="11" xfId="0" applyFont="1" applyBorder="1"/>
    <xf numFmtId="0" fontId="12" fillId="0" borderId="11" xfId="0" applyFont="1" applyBorder="1" applyAlignment="1">
      <alignment horizontal="center"/>
    </xf>
    <xf numFmtId="0" fontId="15" fillId="0" borderId="2" xfId="0" applyFont="1" applyBorder="1"/>
    <xf numFmtId="0" fontId="12" fillId="0" borderId="2" xfId="0" applyFont="1" applyBorder="1" applyAlignment="1">
      <alignment horizontal="center"/>
    </xf>
    <xf numFmtId="165" fontId="12" fillId="0" borderId="3" xfId="0" applyNumberFormat="1" applyFont="1" applyBorder="1" applyAlignment="1">
      <alignment horizontal="center"/>
    </xf>
    <xf numFmtId="0" fontId="0" fillId="10" borderId="14" xfId="0" applyFill="1" applyBorder="1" applyAlignment="1">
      <alignment horizontal="center"/>
    </xf>
    <xf numFmtId="1" fontId="0" fillId="10" borderId="14" xfId="0" applyNumberFormat="1" applyFill="1" applyBorder="1" applyAlignment="1">
      <alignment horizontal="center"/>
    </xf>
    <xf numFmtId="165" fontId="12" fillId="10" borderId="14" xfId="0" applyNumberFormat="1" applyFont="1" applyFill="1" applyBorder="1" applyAlignment="1">
      <alignment horizontal="center"/>
    </xf>
    <xf numFmtId="0" fontId="12" fillId="0" borderId="5" xfId="0" applyFont="1" applyBorder="1"/>
    <xf numFmtId="0" fontId="0" fillId="0" borderId="13" xfId="0" applyBorder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0" fillId="0" borderId="8" xfId="0" applyBorder="1" applyAlignment="1">
      <alignment horizontal="center"/>
    </xf>
    <xf numFmtId="1" fontId="0" fillId="0" borderId="15" xfId="0" applyNumberFormat="1" applyBorder="1" applyAlignment="1">
      <alignment horizontal="center"/>
    </xf>
    <xf numFmtId="165" fontId="12" fillId="0" borderId="10" xfId="0" applyNumberFormat="1" applyFont="1" applyBorder="1" applyAlignment="1">
      <alignment horizontal="center"/>
    </xf>
    <xf numFmtId="0" fontId="15" fillId="0" borderId="5" xfId="0" applyFont="1" applyBorder="1"/>
    <xf numFmtId="0" fontId="12" fillId="0" borderId="8" xfId="0" applyFont="1" applyBorder="1"/>
    <xf numFmtId="0" fontId="0" fillId="8" borderId="3" xfId="0" applyFill="1" applyBorder="1"/>
    <xf numFmtId="1" fontId="0" fillId="8" borderId="3" xfId="0" applyNumberFormat="1" applyFill="1" applyBorder="1"/>
    <xf numFmtId="2" fontId="0" fillId="8" borderId="3" xfId="0" applyNumberFormat="1" applyFill="1" applyBorder="1"/>
    <xf numFmtId="0" fontId="12" fillId="0" borderId="1" xfId="0" applyFont="1" applyBorder="1"/>
    <xf numFmtId="44" fontId="0" fillId="0" borderId="1" xfId="2" applyFont="1" applyBorder="1"/>
    <xf numFmtId="0" fontId="12" fillId="0" borderId="14" xfId="0" applyFont="1" applyBorder="1"/>
    <xf numFmtId="44" fontId="0" fillId="0" borderId="14" xfId="2" applyFont="1" applyBorder="1"/>
    <xf numFmtId="0" fontId="12" fillId="0" borderId="13" xfId="0" applyFont="1" applyBorder="1"/>
    <xf numFmtId="1" fontId="0" fillId="0" borderId="6" xfId="0" applyNumberFormat="1" applyBorder="1" applyAlignment="1">
      <alignment horizontal="center"/>
    </xf>
    <xf numFmtId="0" fontId="12" fillId="0" borderId="15" xfId="0" applyFont="1" applyBorder="1"/>
    <xf numFmtId="1" fontId="0" fillId="0" borderId="9" xfId="0" applyNumberFormat="1" applyBorder="1" applyAlignment="1">
      <alignment horizontal="center"/>
    </xf>
    <xf numFmtId="44" fontId="0" fillId="0" borderId="15" xfId="2" applyFont="1" applyBorder="1"/>
    <xf numFmtId="0" fontId="12" fillId="0" borderId="10" xfId="0" applyFont="1" applyBorder="1" applyAlignment="1">
      <alignment horizontal="center"/>
    </xf>
    <xf numFmtId="0" fontId="12" fillId="3" borderId="14" xfId="0" applyFont="1" applyFill="1" applyBorder="1" applyAlignment="1">
      <alignment horizontal="center"/>
    </xf>
    <xf numFmtId="1" fontId="0" fillId="3" borderId="14" xfId="0" applyNumberFormat="1" applyFill="1" applyBorder="1" applyAlignment="1">
      <alignment horizontal="center"/>
    </xf>
    <xf numFmtId="44" fontId="12" fillId="3" borderId="14" xfId="2" applyFont="1" applyFill="1" applyBorder="1"/>
    <xf numFmtId="0" fontId="12" fillId="0" borderId="14" xfId="0" applyFont="1" applyBorder="1" applyAlignment="1">
      <alignment horizontal="left"/>
    </xf>
    <xf numFmtId="0" fontId="0" fillId="0" borderId="0" xfId="0" applyFill="1"/>
    <xf numFmtId="0" fontId="12" fillId="0" borderId="0" xfId="0" applyFont="1" applyFill="1"/>
    <xf numFmtId="165" fontId="0" fillId="0" borderId="15" xfId="2" applyNumberFormat="1" applyFont="1" applyBorder="1"/>
    <xf numFmtId="165" fontId="0" fillId="0" borderId="1" xfId="2" applyNumberFormat="1" applyFont="1" applyBorder="1"/>
    <xf numFmtId="165" fontId="0" fillId="0" borderId="13" xfId="2" applyNumberFormat="1" applyFont="1" applyBorder="1"/>
    <xf numFmtId="0" fontId="0" fillId="11" borderId="9" xfId="0" applyFill="1" applyBorder="1"/>
    <xf numFmtId="1" fontId="0" fillId="11" borderId="9" xfId="0" applyNumberFormat="1" applyFill="1" applyBorder="1"/>
    <xf numFmtId="2" fontId="0" fillId="11" borderId="9" xfId="0" applyNumberFormat="1" applyFill="1" applyBorder="1"/>
    <xf numFmtId="0" fontId="16" fillId="0" borderId="1" xfId="0" applyFont="1" applyBorder="1"/>
    <xf numFmtId="0" fontId="15" fillId="0" borderId="1" xfId="0" applyFont="1" applyBorder="1"/>
    <xf numFmtId="0" fontId="0" fillId="12" borderId="3" xfId="0" applyFill="1" applyBorder="1" applyAlignment="1">
      <alignment horizontal="center"/>
    </xf>
    <xf numFmtId="1" fontId="0" fillId="12" borderId="3" xfId="0" applyNumberFormat="1" applyFill="1" applyBorder="1" applyAlignment="1">
      <alignment horizontal="center"/>
    </xf>
    <xf numFmtId="165" fontId="12" fillId="12" borderId="3" xfId="2" applyNumberFormat="1" applyFont="1" applyFill="1" applyBorder="1"/>
    <xf numFmtId="0" fontId="13" fillId="13" borderId="5" xfId="0" applyFont="1" applyFill="1" applyBorder="1" applyAlignment="1">
      <alignment horizontal="left"/>
    </xf>
    <xf numFmtId="0" fontId="12" fillId="13" borderId="6" xfId="0" applyFont="1" applyFill="1" applyBorder="1" applyAlignment="1">
      <alignment horizontal="center"/>
    </xf>
    <xf numFmtId="1" fontId="0" fillId="13" borderId="6" xfId="0" applyNumberFormat="1" applyFill="1" applyBorder="1" applyAlignment="1">
      <alignment horizontal="center"/>
    </xf>
    <xf numFmtId="165" fontId="12" fillId="13" borderId="6" xfId="2" applyNumberFormat="1" applyFont="1" applyFill="1" applyBorder="1"/>
    <xf numFmtId="0" fontId="12" fillId="0" borderId="16" xfId="0" applyFont="1" applyBorder="1"/>
    <xf numFmtId="0" fontId="0" fillId="0" borderId="17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165" fontId="0" fillId="0" borderId="17" xfId="2" applyNumberFormat="1" applyFont="1" applyBorder="1"/>
    <xf numFmtId="165" fontId="0" fillId="0" borderId="18" xfId="2" applyNumberFormat="1" applyFont="1" applyBorder="1"/>
    <xf numFmtId="0" fontId="12" fillId="0" borderId="19" xfId="0" applyFont="1" applyBorder="1"/>
    <xf numFmtId="0" fontId="12" fillId="0" borderId="9" xfId="0" applyFont="1" applyBorder="1" applyAlignment="1">
      <alignment horizontal="center"/>
    </xf>
    <xf numFmtId="165" fontId="0" fillId="0" borderId="9" xfId="2" applyNumberFormat="1" applyFont="1" applyBorder="1"/>
    <xf numFmtId="0" fontId="12" fillId="0" borderId="20" xfId="0" applyFont="1" applyBorder="1"/>
    <xf numFmtId="0" fontId="12" fillId="0" borderId="21" xfId="0" applyFon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65" fontId="0" fillId="0" borderId="21" xfId="2" applyNumberFormat="1" applyFont="1" applyBorder="1"/>
    <xf numFmtId="0" fontId="12" fillId="0" borderId="5" xfId="0" applyFont="1" applyBorder="1" applyAlignment="1">
      <alignment wrapText="1"/>
    </xf>
    <xf numFmtId="0" fontId="1" fillId="4" borderId="1" xfId="0" applyFont="1" applyFill="1" applyBorder="1"/>
    <xf numFmtId="164" fontId="1" fillId="4" borderId="1" xfId="0" applyNumberFormat="1" applyFont="1" applyFill="1" applyBorder="1"/>
    <xf numFmtId="0" fontId="17" fillId="7" borderId="13" xfId="0" applyFont="1" applyFill="1" applyBorder="1" applyAlignment="1">
      <alignment horizontal="center"/>
    </xf>
    <xf numFmtId="1" fontId="17" fillId="7" borderId="6" xfId="0" applyNumberFormat="1" applyFont="1" applyFill="1" applyBorder="1" applyAlignment="1">
      <alignment horizontal="center"/>
    </xf>
    <xf numFmtId="2" fontId="17" fillId="7" borderId="13" xfId="0" applyNumberFormat="1" applyFont="1" applyFill="1" applyBorder="1" applyAlignment="1">
      <alignment horizontal="center"/>
    </xf>
    <xf numFmtId="165" fontId="17" fillId="7" borderId="7" xfId="0" applyNumberFormat="1" applyFont="1" applyFill="1" applyBorder="1" applyAlignment="1">
      <alignment horizontal="center"/>
    </xf>
    <xf numFmtId="0" fontId="18" fillId="0" borderId="0" xfId="0" applyFont="1"/>
    <xf numFmtId="0" fontId="12" fillId="0" borderId="5" xfId="0" applyFont="1" applyBorder="1" applyAlignment="1">
      <alignment horizontal="left" vertical="center"/>
    </xf>
    <xf numFmtId="0" fontId="17" fillId="7" borderId="5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/>
    </xf>
    <xf numFmtId="0" fontId="17" fillId="9" borderId="11" xfId="0" applyFont="1" applyFill="1" applyBorder="1" applyAlignment="1">
      <alignment horizontal="center" vertical="center"/>
    </xf>
    <xf numFmtId="0" fontId="17" fillId="10" borderId="5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7" fillId="11" borderId="8" xfId="0" applyFont="1" applyFill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/>
    </xf>
    <xf numFmtId="165" fontId="17" fillId="8" borderId="12" xfId="0" applyNumberFormat="1" applyFont="1" applyFill="1" applyBorder="1" applyAlignment="1">
      <alignment horizontal="center"/>
    </xf>
    <xf numFmtId="165" fontId="17" fillId="9" borderId="1" xfId="0" applyNumberFormat="1" applyFont="1" applyFill="1" applyBorder="1" applyAlignment="1">
      <alignment horizontal="center"/>
    </xf>
    <xf numFmtId="165" fontId="17" fillId="10" borderId="14" xfId="0" applyNumberFormat="1" applyFont="1" applyFill="1" applyBorder="1" applyAlignment="1">
      <alignment horizontal="center"/>
    </xf>
    <xf numFmtId="165" fontId="20" fillId="8" borderId="4" xfId="0" applyNumberFormat="1" applyFont="1" applyFill="1" applyBorder="1"/>
    <xf numFmtId="44" fontId="17" fillId="3" borderId="14" xfId="2" applyFont="1" applyFill="1" applyBorder="1"/>
    <xf numFmtId="165" fontId="20" fillId="11" borderId="10" xfId="0" applyNumberFormat="1" applyFont="1" applyFill="1" applyBorder="1"/>
    <xf numFmtId="165" fontId="17" fillId="12" borderId="1" xfId="2" applyNumberFormat="1" applyFont="1" applyFill="1" applyBorder="1"/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7" fillId="0" borderId="2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5" fontId="0" fillId="0" borderId="13" xfId="2" applyNumberFormat="1" applyFont="1" applyBorder="1" applyAlignment="1">
      <alignment horizontal="center" vertical="center"/>
    </xf>
    <xf numFmtId="165" fontId="0" fillId="0" borderId="15" xfId="2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4" fontId="0" fillId="0" borderId="13" xfId="2" applyFont="1" applyBorder="1" applyAlignment="1">
      <alignment horizontal="center" vertical="center"/>
    </xf>
    <xf numFmtId="44" fontId="0" fillId="0" borderId="15" xfId="2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center"/>
    </xf>
    <xf numFmtId="165" fontId="12" fillId="0" borderId="15" xfId="0" applyNumberFormat="1" applyFont="1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1" fontId="12" fillId="0" borderId="15" xfId="0" applyNumberFormat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5" fontId="12" fillId="0" borderId="14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2" fontId="13" fillId="0" borderId="13" xfId="0" applyNumberFormat="1" applyFont="1" applyBorder="1" applyAlignment="1">
      <alignment horizontal="center" vertical="center"/>
    </xf>
    <xf numFmtId="2" fontId="13" fillId="0" borderId="14" xfId="0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165" fontId="13" fillId="0" borderId="13" xfId="0" applyNumberFormat="1" applyFont="1" applyBorder="1" applyAlignment="1">
      <alignment horizontal="center" vertical="center"/>
    </xf>
    <xf numFmtId="165" fontId="13" fillId="0" borderId="14" xfId="0" applyNumberFormat="1" applyFont="1" applyBorder="1" applyAlignment="1">
      <alignment horizontal="center" vertical="center"/>
    </xf>
    <xf numFmtId="165" fontId="13" fillId="0" borderId="1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14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ECDD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394138</xdr:colOff>
      <xdr:row>2</xdr:row>
      <xdr:rowOff>1738090</xdr:rowOff>
    </xdr:from>
    <xdr:to>
      <xdr:col>3</xdr:col>
      <xdr:colOff>464753</xdr:colOff>
      <xdr:row>3</xdr:row>
      <xdr:rowOff>1719304</xdr:rowOff>
    </xdr:to>
    <xdr:pic>
      <xdr:nvPicPr>
        <xdr:cNvPr id="10" name="Image 5">
          <a:extLst>
            <a:ext uri="{FF2B5EF4-FFF2-40B4-BE49-F238E27FC236}">
              <a16:creationId xmlns:a16="http://schemas.microsoft.com/office/drawing/2014/main" id="{DAC340CC-8251-AA82-448D-2AF85735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172" y="2355573"/>
          <a:ext cx="3171167" cy="17219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93656</xdr:colOff>
      <xdr:row>17</xdr:row>
      <xdr:rowOff>268744</xdr:rowOff>
    </xdr:from>
    <xdr:to>
      <xdr:col>0</xdr:col>
      <xdr:colOff>1022343</xdr:colOff>
      <xdr:row>21</xdr:row>
      <xdr:rowOff>175629</xdr:rowOff>
    </xdr:to>
    <xdr:pic>
      <xdr:nvPicPr>
        <xdr:cNvPr id="12" name="Image 11" descr="Une image contenant blanc, conception&#10;&#10;Description générée automatiquement">
          <a:extLst>
            <a:ext uri="{FF2B5EF4-FFF2-40B4-BE49-F238E27FC236}">
              <a16:creationId xmlns:a16="http://schemas.microsoft.com/office/drawing/2014/main" id="{DAF84968-ADAC-BBA4-C373-67A9E1FBE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56" y="7254839"/>
          <a:ext cx="928687" cy="787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2165771</xdr:colOff>
      <xdr:row>17</xdr:row>
      <xdr:rowOff>108134</xdr:rowOff>
    </xdr:from>
    <xdr:to>
      <xdr:col>2</xdr:col>
      <xdr:colOff>1081275</xdr:colOff>
      <xdr:row>22</xdr:row>
      <xdr:rowOff>106016</xdr:rowOff>
    </xdr:to>
    <xdr:pic>
      <xdr:nvPicPr>
        <xdr:cNvPr id="13" name="Image 1" descr="Une image contenant logo&#10;&#10;Description générée automatiquement">
          <a:extLst>
            <a:ext uri="{FF2B5EF4-FFF2-40B4-BE49-F238E27FC236}">
              <a16:creationId xmlns:a16="http://schemas.microsoft.com/office/drawing/2014/main" id="{831D922A-8838-6145-E926-4F9CC6768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5926" y="7094229"/>
          <a:ext cx="1086548" cy="10653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280989</xdr:colOff>
      <xdr:row>8</xdr:row>
      <xdr:rowOff>44904</xdr:rowOff>
    </xdr:from>
    <xdr:to>
      <xdr:col>1</xdr:col>
      <xdr:colOff>840245</xdr:colOff>
      <xdr:row>13</xdr:row>
      <xdr:rowOff>78688</xdr:rowOff>
    </xdr:to>
    <xdr:pic>
      <xdr:nvPicPr>
        <xdr:cNvPr id="14" name="Image 13" descr="Une image contenant Graphique, Police, graphisme, logo&#10;&#10;Description générée automatiquement">
          <a:extLst>
            <a:ext uri="{FF2B5EF4-FFF2-40B4-BE49-F238E27FC236}">
              <a16:creationId xmlns:a16="http://schemas.microsoft.com/office/drawing/2014/main" id="{C099CF30-C9AF-CF38-CACE-FBC47D095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9" y="4193042"/>
          <a:ext cx="1681161" cy="973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view="pageBreakPreview" topLeftCell="A58" zoomScale="145" zoomScaleNormal="100" zoomScaleSheetLayoutView="145" workbookViewId="0">
      <selection activeCell="B13" sqref="B13"/>
    </sheetView>
  </sheetViews>
  <sheetFormatPr baseColWidth="10" defaultRowHeight="15" x14ac:dyDescent="0.25"/>
  <cols>
    <col min="1" max="1" width="15.7109375" customWidth="1"/>
    <col min="2" max="2" width="30.7109375" customWidth="1"/>
    <col min="3" max="3" width="15.7109375" customWidth="1"/>
    <col min="4" max="4" width="30.7109375" customWidth="1"/>
  </cols>
  <sheetData>
    <row r="1" spans="1:4" ht="34.35" customHeight="1" x14ac:dyDescent="0.25">
      <c r="A1" s="180" t="s">
        <v>8</v>
      </c>
      <c r="B1" s="181"/>
      <c r="C1" s="181"/>
      <c r="D1" s="182"/>
    </row>
    <row r="3" spans="1:4" s="158" customFormat="1" ht="137.25" customHeight="1" x14ac:dyDescent="0.3">
      <c r="A3" s="240" t="s">
        <v>193</v>
      </c>
      <c r="B3" s="241"/>
      <c r="C3" s="241"/>
      <c r="D3" s="242"/>
    </row>
    <row r="4" spans="1:4" ht="138" customHeight="1" x14ac:dyDescent="0.25"/>
    <row r="5" spans="1:4" ht="125.25" hidden="1" customHeight="1" x14ac:dyDescent="0.25"/>
    <row r="6" spans="1:4" ht="26.25" x14ac:dyDescent="0.4">
      <c r="A6" s="183" t="s">
        <v>78</v>
      </c>
      <c r="B6" s="184"/>
      <c r="C6" s="184"/>
      <c r="D6" s="185"/>
    </row>
    <row r="8" spans="1:4" x14ac:dyDescent="0.25">
      <c r="A8" s="186" t="s">
        <v>29</v>
      </c>
      <c r="B8" s="187"/>
      <c r="C8" s="187"/>
      <c r="D8" s="188"/>
    </row>
    <row r="9" spans="1:4" x14ac:dyDescent="0.25">
      <c r="A9" s="22"/>
      <c r="C9" t="s">
        <v>9</v>
      </c>
      <c r="D9" s="23"/>
    </row>
    <row r="10" spans="1:4" x14ac:dyDescent="0.25">
      <c r="A10" s="24"/>
      <c r="C10" t="s">
        <v>10</v>
      </c>
      <c r="D10" s="23"/>
    </row>
    <row r="11" spans="1:4" x14ac:dyDescent="0.25">
      <c r="A11" s="24"/>
      <c r="C11" t="s">
        <v>11</v>
      </c>
      <c r="D11" s="23"/>
    </row>
    <row r="12" spans="1:4" x14ac:dyDescent="0.25">
      <c r="A12" s="24"/>
      <c r="C12" t="s">
        <v>12</v>
      </c>
      <c r="D12" s="23"/>
    </row>
    <row r="13" spans="1:4" x14ac:dyDescent="0.25">
      <c r="A13" s="24"/>
      <c r="C13" t="s">
        <v>13</v>
      </c>
      <c r="D13" s="23"/>
    </row>
    <row r="14" spans="1:4" x14ac:dyDescent="0.25">
      <c r="A14" s="25"/>
      <c r="B14" s="26"/>
      <c r="C14" s="26" t="s">
        <v>14</v>
      </c>
      <c r="D14" s="27"/>
    </row>
    <row r="16" spans="1:4" x14ac:dyDescent="0.25">
      <c r="A16" s="186" t="s">
        <v>30</v>
      </c>
      <c r="B16" s="187"/>
      <c r="C16" s="187"/>
      <c r="D16" s="188"/>
    </row>
    <row r="17" spans="1:4" x14ac:dyDescent="0.25">
      <c r="A17" s="178" t="s">
        <v>15</v>
      </c>
      <c r="B17" s="179"/>
      <c r="C17" s="178" t="s">
        <v>16</v>
      </c>
      <c r="D17" s="179"/>
    </row>
    <row r="18" spans="1:4" ht="25.35" customHeight="1" x14ac:dyDescent="0.25">
      <c r="A18" s="22"/>
      <c r="B18" s="28" t="s">
        <v>17</v>
      </c>
      <c r="C18" s="29"/>
      <c r="D18" s="28" t="s">
        <v>23</v>
      </c>
    </row>
    <row r="19" spans="1:4" x14ac:dyDescent="0.25">
      <c r="A19" s="24"/>
      <c r="B19" s="23" t="s">
        <v>18</v>
      </c>
      <c r="C19" s="24"/>
      <c r="D19" s="23" t="s">
        <v>24</v>
      </c>
    </row>
    <row r="20" spans="1:4" x14ac:dyDescent="0.25">
      <c r="A20" s="24"/>
      <c r="B20" s="23" t="s">
        <v>19</v>
      </c>
      <c r="C20" s="24"/>
      <c r="D20" s="23" t="s">
        <v>25</v>
      </c>
    </row>
    <row r="21" spans="1:4" x14ac:dyDescent="0.25">
      <c r="A21" s="24"/>
      <c r="B21" s="23" t="s">
        <v>20</v>
      </c>
      <c r="C21" s="24"/>
      <c r="D21" s="23" t="s">
        <v>26</v>
      </c>
    </row>
    <row r="22" spans="1:4" x14ac:dyDescent="0.25">
      <c r="A22" s="24"/>
      <c r="B22" s="23" t="s">
        <v>21</v>
      </c>
      <c r="C22" s="24"/>
      <c r="D22" s="23" t="s">
        <v>27</v>
      </c>
    </row>
    <row r="23" spans="1:4" x14ac:dyDescent="0.25">
      <c r="A23" s="25"/>
      <c r="B23" s="27" t="s">
        <v>22</v>
      </c>
      <c r="C23" s="25"/>
      <c r="D23" s="27" t="s">
        <v>28</v>
      </c>
    </row>
    <row r="26" spans="1:4" x14ac:dyDescent="0.25">
      <c r="A26" s="176"/>
      <c r="B26" s="177"/>
      <c r="C26" s="177"/>
      <c r="D26" s="177"/>
    </row>
  </sheetData>
  <mergeCells count="8">
    <mergeCell ref="A26:D26"/>
    <mergeCell ref="A17:B17"/>
    <mergeCell ref="C17:D17"/>
    <mergeCell ref="A1:D1"/>
    <mergeCell ref="A3:D3"/>
    <mergeCell ref="A6:D6"/>
    <mergeCell ref="A16:D16"/>
    <mergeCell ref="A8:D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7"/>
  <sheetViews>
    <sheetView view="pageBreakPreview" zoomScaleNormal="100" zoomScaleSheetLayoutView="100" workbookViewId="0">
      <pane xSplit="1" ySplit="4" topLeftCell="B36" activePane="bottomRight" state="frozen"/>
      <selection pane="topRight" activeCell="B1" sqref="B1"/>
      <selection pane="bottomLeft" activeCell="A7" sqref="A7"/>
      <selection pane="bottomRight" sqref="A1:F57"/>
    </sheetView>
  </sheetViews>
  <sheetFormatPr baseColWidth="10" defaultRowHeight="15" x14ac:dyDescent="0.25"/>
  <cols>
    <col min="1" max="1" width="6.42578125" customWidth="1"/>
    <col min="2" max="2" width="63.140625" bestFit="1" customWidth="1"/>
    <col min="3" max="4" width="6" style="1" customWidth="1"/>
    <col min="5" max="5" width="12.140625" bestFit="1" customWidth="1"/>
    <col min="6" max="6" width="15.7109375" bestFit="1" customWidth="1"/>
  </cols>
  <sheetData>
    <row r="1" spans="1:6" ht="28.5" x14ac:dyDescent="0.45">
      <c r="A1" s="189" t="s">
        <v>95</v>
      </c>
      <c r="B1" s="190"/>
      <c r="C1" s="190"/>
      <c r="D1" s="190"/>
      <c r="E1" s="190"/>
      <c r="F1" s="191"/>
    </row>
    <row r="2" spans="1:6" ht="28.5" x14ac:dyDescent="0.45">
      <c r="A2" s="189" t="s">
        <v>190</v>
      </c>
      <c r="B2" s="190"/>
      <c r="C2" s="190"/>
      <c r="D2" s="190"/>
      <c r="E2" s="190"/>
      <c r="F2" s="191"/>
    </row>
    <row r="4" spans="1:6" s="53" customFormat="1" ht="15.75" x14ac:dyDescent="0.25">
      <c r="A4" s="51" t="s">
        <v>0</v>
      </c>
      <c r="B4" s="51" t="s">
        <v>1</v>
      </c>
      <c r="C4" s="51" t="s">
        <v>2</v>
      </c>
      <c r="D4" s="52" t="s">
        <v>43</v>
      </c>
      <c r="E4" s="51" t="s">
        <v>3</v>
      </c>
      <c r="F4" s="51" t="s">
        <v>4</v>
      </c>
    </row>
    <row r="5" spans="1:6" ht="24" customHeight="1" x14ac:dyDescent="0.25">
      <c r="A5" s="7">
        <v>1</v>
      </c>
      <c r="B5" s="8" t="s">
        <v>46</v>
      </c>
      <c r="C5" s="8"/>
      <c r="D5" s="8"/>
      <c r="E5" s="8"/>
      <c r="F5" s="9"/>
    </row>
    <row r="6" spans="1:6" ht="9.9499999999999993" customHeight="1" x14ac:dyDescent="0.25">
      <c r="A6" s="16"/>
      <c r="B6" s="17"/>
      <c r="C6" s="18"/>
      <c r="D6" s="18"/>
      <c r="E6" s="17"/>
      <c r="F6" s="19"/>
    </row>
    <row r="7" spans="1:6" x14ac:dyDescent="0.25">
      <c r="A7" s="30">
        <v>1.1000000000000001</v>
      </c>
      <c r="B7" s="31" t="s">
        <v>44</v>
      </c>
      <c r="C7" s="31"/>
      <c r="D7" s="31"/>
      <c r="E7" s="31"/>
      <c r="F7" s="32"/>
    </row>
    <row r="8" spans="1:6" x14ac:dyDescent="0.25">
      <c r="A8" s="4"/>
      <c r="B8" s="3"/>
      <c r="C8" s="2"/>
      <c r="D8" s="2"/>
      <c r="E8" s="5"/>
      <c r="F8" s="5"/>
    </row>
    <row r="9" spans="1:6" ht="30" x14ac:dyDescent="0.25">
      <c r="A9" s="33" t="s">
        <v>31</v>
      </c>
      <c r="B9" s="38" t="s">
        <v>42</v>
      </c>
      <c r="C9" s="35" t="s">
        <v>37</v>
      </c>
      <c r="D9" s="35">
        <v>1</v>
      </c>
      <c r="E9" s="36"/>
      <c r="F9" s="36">
        <f>D9*E9</f>
        <v>0</v>
      </c>
    </row>
    <row r="10" spans="1:6" s="40" customFormat="1" x14ac:dyDescent="0.25">
      <c r="A10" s="4" t="s">
        <v>32</v>
      </c>
      <c r="B10" s="42" t="s">
        <v>41</v>
      </c>
      <c r="C10" s="41" t="s">
        <v>37</v>
      </c>
      <c r="D10" s="41">
        <v>1</v>
      </c>
      <c r="E10" s="43"/>
      <c r="F10" s="5">
        <f t="shared" ref="F10:F11" si="0">D10*E10</f>
        <v>0</v>
      </c>
    </row>
    <row r="11" spans="1:6" s="40" customFormat="1" x14ac:dyDescent="0.25">
      <c r="A11" s="4" t="s">
        <v>33</v>
      </c>
      <c r="B11" s="42" t="s">
        <v>45</v>
      </c>
      <c r="C11" s="41" t="s">
        <v>37</v>
      </c>
      <c r="D11" s="41">
        <v>1</v>
      </c>
      <c r="E11" s="43"/>
      <c r="F11" s="5">
        <f t="shared" si="0"/>
        <v>0</v>
      </c>
    </row>
    <row r="12" spans="1:6" s="37" customFormat="1" x14ac:dyDescent="0.25">
      <c r="A12" s="33"/>
      <c r="B12" s="34"/>
      <c r="C12" s="35"/>
      <c r="D12" s="35"/>
      <c r="E12" s="36"/>
      <c r="F12" s="5"/>
    </row>
    <row r="13" spans="1:6" x14ac:dyDescent="0.25">
      <c r="A13" s="30">
        <v>1.2</v>
      </c>
      <c r="B13" s="31" t="s">
        <v>67</v>
      </c>
      <c r="C13" s="31"/>
      <c r="D13" s="31"/>
      <c r="E13" s="31"/>
      <c r="F13" s="32"/>
    </row>
    <row r="14" spans="1:6" s="37" customFormat="1" x14ac:dyDescent="0.25">
      <c r="A14" s="33"/>
      <c r="B14" s="34"/>
      <c r="C14" s="35"/>
      <c r="D14" s="35"/>
      <c r="E14" s="36"/>
      <c r="F14" s="5"/>
    </row>
    <row r="15" spans="1:6" s="37" customFormat="1" x14ac:dyDescent="0.25">
      <c r="A15" s="33" t="s">
        <v>52</v>
      </c>
      <c r="B15" s="34" t="s">
        <v>83</v>
      </c>
      <c r="C15" s="35"/>
      <c r="D15" s="35"/>
      <c r="E15" s="36"/>
      <c r="F15" s="5"/>
    </row>
    <row r="16" spans="1:6" s="37" customFormat="1" x14ac:dyDescent="0.25">
      <c r="A16" s="33" t="s">
        <v>84</v>
      </c>
      <c r="B16" s="34" t="s">
        <v>82</v>
      </c>
      <c r="C16" s="41" t="s">
        <v>37</v>
      </c>
      <c r="D16" s="41">
        <v>1</v>
      </c>
      <c r="E16" s="43"/>
      <c r="F16" s="5">
        <f t="shared" ref="F16:F17" si="1">D16*E16</f>
        <v>0</v>
      </c>
    </row>
    <row r="17" spans="1:6" s="37" customFormat="1" x14ac:dyDescent="0.25">
      <c r="A17" s="33" t="s">
        <v>85</v>
      </c>
      <c r="B17" s="34" t="s">
        <v>81</v>
      </c>
      <c r="C17" s="41" t="s">
        <v>37</v>
      </c>
      <c r="D17" s="41">
        <v>1</v>
      </c>
      <c r="E17" s="43"/>
      <c r="F17" s="5">
        <f t="shared" si="1"/>
        <v>0</v>
      </c>
    </row>
    <row r="18" spans="1:6" s="40" customFormat="1" x14ac:dyDescent="0.25">
      <c r="A18" s="33" t="s">
        <v>86</v>
      </c>
      <c r="B18" s="42" t="s">
        <v>38</v>
      </c>
      <c r="C18" s="41" t="s">
        <v>37</v>
      </c>
      <c r="D18" s="41">
        <v>1</v>
      </c>
      <c r="E18" s="43"/>
      <c r="F18" s="5">
        <f>D18*E18</f>
        <v>0</v>
      </c>
    </row>
    <row r="19" spans="1:6" s="40" customFormat="1" x14ac:dyDescent="0.25">
      <c r="A19" s="33" t="s">
        <v>87</v>
      </c>
      <c r="B19" s="42" t="s">
        <v>39</v>
      </c>
      <c r="C19" s="41" t="s">
        <v>37</v>
      </c>
      <c r="D19" s="41">
        <v>1</v>
      </c>
      <c r="E19" s="43"/>
      <c r="F19" s="5">
        <f>D19*E19</f>
        <v>0</v>
      </c>
    </row>
    <row r="20" spans="1:6" s="40" customFormat="1" x14ac:dyDescent="0.25">
      <c r="A20" s="33" t="s">
        <v>90</v>
      </c>
      <c r="B20" s="42" t="s">
        <v>57</v>
      </c>
      <c r="C20" s="41" t="s">
        <v>37</v>
      </c>
      <c r="D20" s="41">
        <v>1</v>
      </c>
      <c r="E20" s="43"/>
      <c r="F20" s="5">
        <f t="shared" ref="F20" si="2">D20*E20</f>
        <v>0</v>
      </c>
    </row>
    <row r="21" spans="1:6" s="40" customFormat="1" x14ac:dyDescent="0.25">
      <c r="A21" s="33"/>
      <c r="B21" s="42"/>
      <c r="C21" s="41"/>
      <c r="D21" s="41"/>
      <c r="E21" s="43"/>
      <c r="F21" s="5"/>
    </row>
    <row r="22" spans="1:6" s="40" customFormat="1" x14ac:dyDescent="0.25">
      <c r="A22" s="33" t="s">
        <v>53</v>
      </c>
      <c r="B22" s="42" t="s">
        <v>80</v>
      </c>
      <c r="C22" s="41" t="s">
        <v>2</v>
      </c>
      <c r="D22" s="41">
        <v>1</v>
      </c>
      <c r="E22" s="43"/>
      <c r="F22" s="5">
        <f>D22*E22</f>
        <v>0</v>
      </c>
    </row>
    <row r="23" spans="1:6" s="40" customFormat="1" x14ac:dyDescent="0.25">
      <c r="A23" s="33" t="s">
        <v>88</v>
      </c>
      <c r="B23" s="42" t="s">
        <v>38</v>
      </c>
      <c r="C23" s="41" t="s">
        <v>2</v>
      </c>
      <c r="D23" s="41">
        <v>6</v>
      </c>
      <c r="E23" s="43"/>
      <c r="F23" s="5">
        <f>D23*E23</f>
        <v>0</v>
      </c>
    </row>
    <row r="24" spans="1:6" s="40" customFormat="1" x14ac:dyDescent="0.25">
      <c r="A24" s="33" t="s">
        <v>89</v>
      </c>
      <c r="B24" s="42" t="s">
        <v>39</v>
      </c>
      <c r="C24" s="41" t="s">
        <v>2</v>
      </c>
      <c r="D24" s="41">
        <v>1</v>
      </c>
      <c r="E24" s="43"/>
      <c r="F24" s="5">
        <f>D24*E24</f>
        <v>0</v>
      </c>
    </row>
    <row r="25" spans="1:6" s="40" customFormat="1" x14ac:dyDescent="0.25">
      <c r="A25" s="33"/>
      <c r="B25" s="42"/>
      <c r="C25" s="41"/>
      <c r="D25" s="41"/>
      <c r="E25" s="43"/>
      <c r="F25" s="5"/>
    </row>
    <row r="26" spans="1:6" x14ac:dyDescent="0.25">
      <c r="A26" s="30">
        <v>1.3</v>
      </c>
      <c r="B26" s="31" t="s">
        <v>54</v>
      </c>
      <c r="C26" s="31"/>
      <c r="D26" s="31"/>
      <c r="E26" s="31"/>
      <c r="F26" s="32"/>
    </row>
    <row r="27" spans="1:6" x14ac:dyDescent="0.25">
      <c r="A27" s="4" t="s">
        <v>55</v>
      </c>
      <c r="B27" s="3" t="s">
        <v>40</v>
      </c>
      <c r="C27" s="2" t="s">
        <v>2</v>
      </c>
      <c r="D27" s="2">
        <v>22</v>
      </c>
      <c r="E27" s="5"/>
      <c r="F27" s="5">
        <f>D27*E27</f>
        <v>0</v>
      </c>
    </row>
    <row r="28" spans="1:6" s="37" customFormat="1" x14ac:dyDescent="0.25">
      <c r="A28" s="33" t="s">
        <v>56</v>
      </c>
      <c r="B28" s="34" t="s">
        <v>50</v>
      </c>
      <c r="C28" s="35" t="s">
        <v>2</v>
      </c>
      <c r="D28" s="39">
        <v>4</v>
      </c>
      <c r="E28" s="36"/>
      <c r="F28" s="5">
        <f>D28*E28</f>
        <v>0</v>
      </c>
    </row>
    <row r="29" spans="1:6" s="37" customFormat="1" x14ac:dyDescent="0.25">
      <c r="A29" s="45"/>
      <c r="B29" s="47"/>
      <c r="C29" s="48"/>
      <c r="D29" s="49"/>
      <c r="E29" s="50"/>
      <c r="F29" s="44"/>
    </row>
    <row r="30" spans="1:6" x14ac:dyDescent="0.25">
      <c r="A30" s="30">
        <v>1.4</v>
      </c>
      <c r="B30" s="31" t="s">
        <v>47</v>
      </c>
      <c r="C30" s="31"/>
      <c r="D30" s="31"/>
      <c r="E30" s="31"/>
      <c r="F30" s="32"/>
    </row>
    <row r="31" spans="1:6" x14ac:dyDescent="0.25">
      <c r="A31" s="4" t="s">
        <v>63</v>
      </c>
      <c r="B31" s="3" t="s">
        <v>48</v>
      </c>
      <c r="C31" s="2" t="s">
        <v>2</v>
      </c>
      <c r="D31" s="2">
        <v>9</v>
      </c>
      <c r="E31" s="5"/>
      <c r="F31" s="5">
        <f>D31*E31</f>
        <v>0</v>
      </c>
    </row>
    <row r="32" spans="1:6" x14ac:dyDescent="0.25">
      <c r="A32" s="4" t="s">
        <v>64</v>
      </c>
      <c r="B32" s="3" t="s">
        <v>49</v>
      </c>
      <c r="C32" s="2" t="s">
        <v>2</v>
      </c>
      <c r="D32" s="2">
        <v>10</v>
      </c>
      <c r="E32" s="5"/>
      <c r="F32" s="5">
        <f t="shared" ref="F32" si="3">D32*E32</f>
        <v>0</v>
      </c>
    </row>
    <row r="33" spans="1:11" x14ac:dyDescent="0.25">
      <c r="A33" s="33"/>
      <c r="B33" s="3"/>
      <c r="C33" s="2"/>
      <c r="D33" s="2"/>
      <c r="E33" s="5"/>
      <c r="F33" s="5"/>
    </row>
    <row r="34" spans="1:11" x14ac:dyDescent="0.25">
      <c r="A34" s="30">
        <v>1.5</v>
      </c>
      <c r="B34" s="31" t="s">
        <v>66</v>
      </c>
      <c r="C34" s="31"/>
      <c r="D34" s="31"/>
      <c r="E34" s="31"/>
      <c r="F34" s="32"/>
    </row>
    <row r="35" spans="1:11" s="37" customFormat="1" ht="30" x14ac:dyDescent="0.25">
      <c r="A35" s="33" t="s">
        <v>34</v>
      </c>
      <c r="B35" s="34" t="s">
        <v>65</v>
      </c>
      <c r="C35" s="35" t="s">
        <v>2</v>
      </c>
      <c r="D35" s="35">
        <f>D28</f>
        <v>4</v>
      </c>
      <c r="E35" s="36"/>
      <c r="F35" s="36">
        <f t="shared" ref="F35:F36" si="4">D35*E35</f>
        <v>0</v>
      </c>
    </row>
    <row r="36" spans="1:11" x14ac:dyDescent="0.25">
      <c r="A36" s="33" t="s">
        <v>35</v>
      </c>
      <c r="B36" s="3" t="s">
        <v>92</v>
      </c>
      <c r="C36" s="2" t="s">
        <v>37</v>
      </c>
      <c r="D36" s="2">
        <v>1</v>
      </c>
      <c r="E36" s="5"/>
      <c r="F36" s="5">
        <f t="shared" si="4"/>
        <v>0</v>
      </c>
    </row>
    <row r="37" spans="1:11" x14ac:dyDescent="0.25">
      <c r="A37" s="4"/>
      <c r="B37" s="3"/>
      <c r="C37" s="2"/>
      <c r="D37" s="2"/>
      <c r="E37" s="5"/>
      <c r="F37" s="5"/>
      <c r="K37" s="46"/>
    </row>
    <row r="38" spans="1:11" s="12" customFormat="1" x14ac:dyDescent="0.25">
      <c r="A38" s="13"/>
      <c r="B38" s="14" t="str">
        <f xml:space="preserve"> "Sous-total "</f>
        <v xml:space="preserve">Sous-total </v>
      </c>
      <c r="C38" s="14"/>
      <c r="D38" s="14"/>
      <c r="E38" s="14"/>
      <c r="F38" s="55">
        <f>SUM(F6:F37)</f>
        <v>0</v>
      </c>
    </row>
    <row r="39" spans="1:11" x14ac:dyDescent="0.25">
      <c r="A39" s="16"/>
      <c r="B39" s="17"/>
      <c r="C39" s="18"/>
      <c r="D39" s="18"/>
      <c r="E39" s="17"/>
      <c r="F39" s="19"/>
    </row>
    <row r="40" spans="1:11" x14ac:dyDescent="0.25">
      <c r="A40" s="7">
        <v>2</v>
      </c>
      <c r="B40" s="15" t="s">
        <v>51</v>
      </c>
      <c r="C40" s="8"/>
      <c r="D40" s="8"/>
      <c r="E40" s="8"/>
      <c r="F40" s="9"/>
    </row>
    <row r="41" spans="1:11" x14ac:dyDescent="0.25">
      <c r="A41" s="30">
        <v>2.1</v>
      </c>
      <c r="B41" s="31" t="s">
        <v>68</v>
      </c>
      <c r="C41" s="31"/>
      <c r="D41" s="31"/>
      <c r="E41" s="31"/>
      <c r="F41" s="32"/>
    </row>
    <row r="42" spans="1:11" s="37" customFormat="1" ht="30" x14ac:dyDescent="0.25">
      <c r="A42" s="33" t="s">
        <v>36</v>
      </c>
      <c r="B42" s="34" t="s">
        <v>93</v>
      </c>
      <c r="C42" s="35" t="s">
        <v>37</v>
      </c>
      <c r="D42" s="35">
        <v>1</v>
      </c>
      <c r="E42" s="36"/>
      <c r="F42" s="36">
        <f t="shared" ref="F42" si="5">D42*E42</f>
        <v>0</v>
      </c>
    </row>
    <row r="43" spans="1:11" x14ac:dyDescent="0.25">
      <c r="A43" s="33"/>
      <c r="B43" s="3"/>
      <c r="C43" s="2"/>
      <c r="D43" s="2"/>
      <c r="E43" s="5"/>
      <c r="F43" s="5"/>
    </row>
    <row r="44" spans="1:11" x14ac:dyDescent="0.25">
      <c r="A44" s="30">
        <v>2.2000000000000002</v>
      </c>
      <c r="B44" s="31" t="s">
        <v>77</v>
      </c>
      <c r="C44" s="31"/>
      <c r="D44" s="31"/>
      <c r="E44" s="31"/>
      <c r="F44" s="32"/>
    </row>
    <row r="45" spans="1:11" s="37" customFormat="1" ht="60" x14ac:dyDescent="0.25">
      <c r="A45" s="33" t="s">
        <v>70</v>
      </c>
      <c r="B45" s="34" t="s">
        <v>94</v>
      </c>
      <c r="C45" s="35" t="s">
        <v>2</v>
      </c>
      <c r="D45" s="35">
        <v>1</v>
      </c>
      <c r="E45" s="36"/>
      <c r="F45" s="36">
        <f t="shared" ref="F45" si="6">D45*E45</f>
        <v>0</v>
      </c>
    </row>
    <row r="46" spans="1:11" s="37" customFormat="1" x14ac:dyDescent="0.25">
      <c r="A46" s="33" t="s">
        <v>71</v>
      </c>
      <c r="B46" s="34" t="s">
        <v>91</v>
      </c>
      <c r="C46" s="35" t="s">
        <v>2</v>
      </c>
      <c r="D46" s="35">
        <v>1</v>
      </c>
      <c r="E46" s="36"/>
      <c r="F46" s="36">
        <f t="shared" ref="F46" si="7">D46*E46</f>
        <v>0</v>
      </c>
    </row>
    <row r="47" spans="1:11" x14ac:dyDescent="0.25">
      <c r="A47" s="16"/>
      <c r="B47" s="17"/>
      <c r="C47" s="18"/>
      <c r="D47" s="18"/>
      <c r="E47" s="17"/>
      <c r="F47" s="19"/>
    </row>
    <row r="48" spans="1:11" s="37" customFormat="1" x14ac:dyDescent="0.25">
      <c r="A48" s="33" t="s">
        <v>71</v>
      </c>
      <c r="B48" s="34" t="s">
        <v>79</v>
      </c>
      <c r="C48" s="35" t="s">
        <v>2</v>
      </c>
      <c r="D48" s="35">
        <v>5</v>
      </c>
      <c r="E48" s="36"/>
      <c r="F48" s="36">
        <f>D48*E48</f>
        <v>0</v>
      </c>
    </row>
    <row r="49" spans="1:6" s="37" customFormat="1" x14ac:dyDescent="0.25">
      <c r="A49" s="33" t="s">
        <v>72</v>
      </c>
      <c r="B49" s="34" t="s">
        <v>69</v>
      </c>
      <c r="C49" s="35" t="s">
        <v>2</v>
      </c>
      <c r="D49" s="35">
        <v>5</v>
      </c>
      <c r="E49" s="36"/>
      <c r="F49" s="36">
        <f t="shared" ref="F49" si="8">D49*E49</f>
        <v>0</v>
      </c>
    </row>
    <row r="50" spans="1:6" s="37" customFormat="1" x14ac:dyDescent="0.25">
      <c r="A50" s="33"/>
      <c r="B50" s="34"/>
      <c r="C50" s="35"/>
      <c r="D50" s="35"/>
      <c r="E50" s="36"/>
      <c r="F50" s="36"/>
    </row>
    <row r="51" spans="1:6" s="37" customFormat="1" x14ac:dyDescent="0.25">
      <c r="A51" s="33" t="s">
        <v>73</v>
      </c>
      <c r="B51" s="34" t="s">
        <v>58</v>
      </c>
      <c r="C51" s="35" t="s">
        <v>59</v>
      </c>
      <c r="D51" s="35">
        <v>7</v>
      </c>
      <c r="E51" s="36"/>
      <c r="F51" s="36">
        <f t="shared" ref="F51:F54" si="9">D51*E51</f>
        <v>0</v>
      </c>
    </row>
    <row r="52" spans="1:6" s="37" customFormat="1" x14ac:dyDescent="0.25">
      <c r="A52" s="33" t="s">
        <v>74</v>
      </c>
      <c r="B52" s="34" t="s">
        <v>60</v>
      </c>
      <c r="C52" s="35" t="s">
        <v>59</v>
      </c>
      <c r="D52" s="35">
        <v>3</v>
      </c>
      <c r="E52" s="36"/>
      <c r="F52" s="36">
        <f t="shared" si="9"/>
        <v>0</v>
      </c>
    </row>
    <row r="53" spans="1:6" s="37" customFormat="1" x14ac:dyDescent="0.25">
      <c r="A53" s="33" t="s">
        <v>75</v>
      </c>
      <c r="B53" s="34" t="s">
        <v>61</v>
      </c>
      <c r="C53" s="35" t="s">
        <v>59</v>
      </c>
      <c r="D53" s="35">
        <v>3</v>
      </c>
      <c r="E53" s="36"/>
      <c r="F53" s="36">
        <f t="shared" si="9"/>
        <v>0</v>
      </c>
    </row>
    <row r="54" spans="1:6" s="37" customFormat="1" x14ac:dyDescent="0.25">
      <c r="A54" s="33" t="s">
        <v>76</v>
      </c>
      <c r="B54" s="34" t="s">
        <v>62</v>
      </c>
      <c r="C54" s="35" t="s">
        <v>59</v>
      </c>
      <c r="D54" s="35">
        <v>3</v>
      </c>
      <c r="E54" s="36"/>
      <c r="F54" s="36">
        <f t="shared" si="9"/>
        <v>0</v>
      </c>
    </row>
    <row r="55" spans="1:6" s="37" customFormat="1" x14ac:dyDescent="0.25">
      <c r="A55" s="33"/>
      <c r="B55" s="34"/>
      <c r="C55" s="35"/>
      <c r="D55" s="35"/>
      <c r="E55" s="36"/>
      <c r="F55" s="36"/>
    </row>
    <row r="56" spans="1:6" s="12" customFormat="1" x14ac:dyDescent="0.25">
      <c r="A56" s="10"/>
      <c r="B56" s="11" t="str">
        <f xml:space="preserve"> "Sous-total "</f>
        <v xml:space="preserve">Sous-total </v>
      </c>
      <c r="C56" s="11"/>
      <c r="D56" s="11"/>
      <c r="E56" s="11"/>
      <c r="F56" s="54">
        <f>SUM(F42:F55)</f>
        <v>0</v>
      </c>
    </row>
    <row r="57" spans="1:6" x14ac:dyDescent="0.25">
      <c r="A57" s="16"/>
      <c r="B57" s="17"/>
      <c r="C57" s="18"/>
      <c r="D57" s="18"/>
      <c r="E57" s="17"/>
      <c r="F57" s="19"/>
    </row>
  </sheetData>
  <mergeCells count="2">
    <mergeCell ref="A2:F2"/>
    <mergeCell ref="A1:F1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9" orientation="portrait" r:id="rId1"/>
  <headerFooter>
    <oddFooter>&amp;LGroupement de MOE : E. Chiatello / Flux Ingénierie&amp;R&amp;P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77"/>
  <sheetViews>
    <sheetView workbookViewId="0">
      <selection sqref="A1:E77"/>
    </sheetView>
  </sheetViews>
  <sheetFormatPr baseColWidth="10" defaultRowHeight="15" x14ac:dyDescent="0.25"/>
  <cols>
    <col min="1" max="1" width="75.85546875" customWidth="1"/>
  </cols>
  <sheetData>
    <row r="1" spans="1:5" ht="28.5" x14ac:dyDescent="0.25">
      <c r="A1" s="194" t="s">
        <v>95</v>
      </c>
      <c r="B1" s="195"/>
      <c r="C1" s="195"/>
      <c r="D1" s="195"/>
      <c r="E1" s="195"/>
    </row>
    <row r="2" spans="1:5" ht="28.5" x14ac:dyDescent="0.25">
      <c r="A2" s="194" t="s">
        <v>191</v>
      </c>
      <c r="B2" s="195"/>
      <c r="C2" s="195"/>
      <c r="D2" s="195"/>
      <c r="E2" s="196"/>
    </row>
    <row r="3" spans="1:5" ht="54" customHeight="1" x14ac:dyDescent="0.25">
      <c r="A3" s="192" t="s">
        <v>184</v>
      </c>
      <c r="B3" s="193"/>
      <c r="C3" s="193"/>
      <c r="D3" s="193"/>
      <c r="E3" s="193"/>
    </row>
    <row r="4" spans="1:5" x14ac:dyDescent="0.25">
      <c r="A4" s="56" t="s">
        <v>96</v>
      </c>
      <c r="B4" s="57" t="s">
        <v>2</v>
      </c>
      <c r="C4" s="58" t="s">
        <v>97</v>
      </c>
      <c r="D4" s="59" t="s">
        <v>98</v>
      </c>
      <c r="E4" s="60" t="s">
        <v>99</v>
      </c>
    </row>
    <row r="5" spans="1:5" s="158" customFormat="1" ht="30" customHeight="1" x14ac:dyDescent="0.3">
      <c r="A5" s="160" t="s">
        <v>182</v>
      </c>
      <c r="B5" s="154"/>
      <c r="C5" s="155"/>
      <c r="D5" s="156"/>
      <c r="E5" s="157">
        <f>E6</f>
        <v>0</v>
      </c>
    </row>
    <row r="6" spans="1:5" x14ac:dyDescent="0.25">
      <c r="A6" s="159" t="s">
        <v>100</v>
      </c>
      <c r="B6" s="197" t="s">
        <v>104</v>
      </c>
      <c r="C6" s="209">
        <v>1</v>
      </c>
      <c r="D6" s="220"/>
      <c r="E6" s="223">
        <f>D6</f>
        <v>0</v>
      </c>
    </row>
    <row r="7" spans="1:5" x14ac:dyDescent="0.25">
      <c r="A7" s="61" t="s">
        <v>101</v>
      </c>
      <c r="B7" s="213"/>
      <c r="C7" s="219"/>
      <c r="D7" s="221"/>
      <c r="E7" s="224"/>
    </row>
    <row r="8" spans="1:5" x14ac:dyDescent="0.25">
      <c r="A8" s="61" t="s">
        <v>102</v>
      </c>
      <c r="B8" s="213"/>
      <c r="C8" s="219"/>
      <c r="D8" s="221"/>
      <c r="E8" s="224"/>
    </row>
    <row r="9" spans="1:5" ht="15.75" customHeight="1" x14ac:dyDescent="0.25">
      <c r="A9" s="62" t="s">
        <v>103</v>
      </c>
      <c r="B9" s="198"/>
      <c r="C9" s="210"/>
      <c r="D9" s="222"/>
      <c r="E9" s="225"/>
    </row>
    <row r="10" spans="1:5" ht="30" customHeight="1" x14ac:dyDescent="0.25">
      <c r="A10" s="161" t="s">
        <v>105</v>
      </c>
      <c r="B10" s="65"/>
      <c r="C10" s="66"/>
      <c r="D10" s="67"/>
      <c r="E10" s="169">
        <f>E11</f>
        <v>0</v>
      </c>
    </row>
    <row r="11" spans="1:5" x14ac:dyDescent="0.25">
      <c r="A11" s="56" t="s">
        <v>106</v>
      </c>
      <c r="B11" s="226" t="s">
        <v>111</v>
      </c>
      <c r="C11" s="229">
        <v>1</v>
      </c>
      <c r="D11" s="220"/>
      <c r="E11" s="223">
        <f>D11</f>
        <v>0</v>
      </c>
    </row>
    <row r="12" spans="1:5" x14ac:dyDescent="0.25">
      <c r="A12" s="68" t="s">
        <v>107</v>
      </c>
      <c r="B12" s="227"/>
      <c r="C12" s="230"/>
      <c r="D12" s="221"/>
      <c r="E12" s="224"/>
    </row>
    <row r="13" spans="1:5" x14ac:dyDescent="0.25">
      <c r="A13" s="61" t="s">
        <v>108</v>
      </c>
      <c r="B13" s="227"/>
      <c r="C13" s="230"/>
      <c r="D13" s="221"/>
      <c r="E13" s="224"/>
    </row>
    <row r="14" spans="1:5" x14ac:dyDescent="0.25">
      <c r="A14" s="61" t="s">
        <v>109</v>
      </c>
      <c r="B14" s="227"/>
      <c r="C14" s="230"/>
      <c r="D14" s="221"/>
      <c r="E14" s="224"/>
    </row>
    <row r="15" spans="1:5" x14ac:dyDescent="0.25">
      <c r="A15" s="71" t="s">
        <v>110</v>
      </c>
      <c r="B15" s="228"/>
      <c r="C15" s="231"/>
      <c r="D15" s="222"/>
      <c r="E15" s="225"/>
    </row>
    <row r="16" spans="1:5" ht="30" customHeight="1" x14ac:dyDescent="0.25">
      <c r="A16" s="162" t="s">
        <v>112</v>
      </c>
      <c r="B16" s="72"/>
      <c r="C16" s="73"/>
      <c r="D16" s="74"/>
      <c r="E16" s="170">
        <f>E17+E30+E35+E38</f>
        <v>0</v>
      </c>
    </row>
    <row r="17" spans="1:5" x14ac:dyDescent="0.25">
      <c r="A17" s="75" t="s">
        <v>113</v>
      </c>
      <c r="B17" s="216" t="s">
        <v>126</v>
      </c>
      <c r="C17" s="199">
        <v>1</v>
      </c>
      <c r="D17" s="207"/>
      <c r="E17" s="207">
        <f>D17</f>
        <v>0</v>
      </c>
    </row>
    <row r="18" spans="1:5" x14ac:dyDescent="0.25">
      <c r="A18" s="77" t="s">
        <v>114</v>
      </c>
      <c r="B18" s="217"/>
      <c r="C18" s="214"/>
      <c r="D18" s="215"/>
      <c r="E18" s="215"/>
    </row>
    <row r="19" spans="1:5" x14ac:dyDescent="0.25">
      <c r="A19" s="77" t="s">
        <v>115</v>
      </c>
      <c r="B19" s="217"/>
      <c r="C19" s="214"/>
      <c r="D19" s="215"/>
      <c r="E19" s="215"/>
    </row>
    <row r="20" spans="1:5" x14ac:dyDescent="0.25">
      <c r="A20" s="77" t="s">
        <v>116</v>
      </c>
      <c r="B20" s="217"/>
      <c r="C20" s="214"/>
      <c r="D20" s="215"/>
      <c r="E20" s="215"/>
    </row>
    <row r="21" spans="1:5" x14ac:dyDescent="0.25">
      <c r="A21" s="78" t="s">
        <v>117</v>
      </c>
      <c r="B21" s="217"/>
      <c r="C21" s="214"/>
      <c r="D21" s="215"/>
      <c r="E21" s="215"/>
    </row>
    <row r="22" spans="1:5" x14ac:dyDescent="0.25">
      <c r="A22" s="77" t="s">
        <v>118</v>
      </c>
      <c r="B22" s="217"/>
      <c r="C22" s="214"/>
      <c r="D22" s="215"/>
      <c r="E22" s="215"/>
    </row>
    <row r="23" spans="1:5" x14ac:dyDescent="0.25">
      <c r="A23" s="77" t="s">
        <v>119</v>
      </c>
      <c r="B23" s="217"/>
      <c r="C23" s="214"/>
      <c r="D23" s="215"/>
      <c r="E23" s="215"/>
    </row>
    <row r="24" spans="1:5" x14ac:dyDescent="0.25">
      <c r="A24" s="77" t="s">
        <v>120</v>
      </c>
      <c r="B24" s="217"/>
      <c r="C24" s="214"/>
      <c r="D24" s="215"/>
      <c r="E24" s="215"/>
    </row>
    <row r="25" spans="1:5" x14ac:dyDescent="0.25">
      <c r="A25" s="77" t="s">
        <v>121</v>
      </c>
      <c r="B25" s="217"/>
      <c r="C25" s="214"/>
      <c r="D25" s="215"/>
      <c r="E25" s="215"/>
    </row>
    <row r="26" spans="1:5" x14ac:dyDescent="0.25">
      <c r="A26" s="77" t="s">
        <v>122</v>
      </c>
      <c r="B26" s="217"/>
      <c r="C26" s="214"/>
      <c r="D26" s="215"/>
      <c r="E26" s="215"/>
    </row>
    <row r="27" spans="1:5" x14ac:dyDescent="0.25">
      <c r="A27" s="77" t="s">
        <v>123</v>
      </c>
      <c r="B27" s="217"/>
      <c r="C27" s="214"/>
      <c r="D27" s="215"/>
      <c r="E27" s="215"/>
    </row>
    <row r="28" spans="1:5" x14ac:dyDescent="0.25">
      <c r="A28" s="78" t="s">
        <v>124</v>
      </c>
      <c r="B28" s="217"/>
      <c r="C28" s="214"/>
      <c r="D28" s="215"/>
      <c r="E28" s="215"/>
    </row>
    <row r="29" spans="1:5" x14ac:dyDescent="0.25">
      <c r="A29" s="78" t="s">
        <v>125</v>
      </c>
      <c r="B29" s="218"/>
      <c r="C29" s="200"/>
      <c r="D29" s="208"/>
      <c r="E29" s="208"/>
    </row>
    <row r="30" spans="1:5" x14ac:dyDescent="0.25">
      <c r="A30" s="82" t="s">
        <v>127</v>
      </c>
      <c r="B30" s="197" t="s">
        <v>132</v>
      </c>
      <c r="C30" s="199">
        <v>1</v>
      </c>
      <c r="D30" s="207"/>
      <c r="E30" s="207">
        <f>D30</f>
        <v>0</v>
      </c>
    </row>
    <row r="31" spans="1:5" x14ac:dyDescent="0.25">
      <c r="A31" s="84" t="s">
        <v>128</v>
      </c>
      <c r="B31" s="213"/>
      <c r="C31" s="214"/>
      <c r="D31" s="215"/>
      <c r="E31" s="215"/>
    </row>
    <row r="32" spans="1:5" x14ac:dyDescent="0.25">
      <c r="A32" s="84" t="s">
        <v>129</v>
      </c>
      <c r="B32" s="213"/>
      <c r="C32" s="214"/>
      <c r="D32" s="215"/>
      <c r="E32" s="215"/>
    </row>
    <row r="33" spans="1:5" x14ac:dyDescent="0.25">
      <c r="A33" s="84" t="s">
        <v>130</v>
      </c>
      <c r="B33" s="213"/>
      <c r="C33" s="214"/>
      <c r="D33" s="215"/>
      <c r="E33" s="215"/>
    </row>
    <row r="34" spans="1:5" x14ac:dyDescent="0.25">
      <c r="A34" s="87" t="s">
        <v>131</v>
      </c>
      <c r="B34" s="198"/>
      <c r="C34" s="200"/>
      <c r="D34" s="208"/>
      <c r="E34" s="208"/>
    </row>
    <row r="35" spans="1:5" x14ac:dyDescent="0.25">
      <c r="A35" s="88" t="s">
        <v>133</v>
      </c>
      <c r="B35" s="197" t="s">
        <v>136</v>
      </c>
      <c r="C35" s="199">
        <v>22.5</v>
      </c>
      <c r="D35" s="207"/>
      <c r="E35" s="207">
        <f>C35*D35</f>
        <v>0</v>
      </c>
    </row>
    <row r="36" spans="1:5" x14ac:dyDescent="0.25">
      <c r="A36" s="78" t="s">
        <v>134</v>
      </c>
      <c r="B36" s="213"/>
      <c r="C36" s="214"/>
      <c r="D36" s="215"/>
      <c r="E36" s="215"/>
    </row>
    <row r="37" spans="1:5" x14ac:dyDescent="0.25">
      <c r="A37" s="78" t="s">
        <v>135</v>
      </c>
      <c r="B37" s="198"/>
      <c r="C37" s="200"/>
      <c r="D37" s="208"/>
      <c r="E37" s="208"/>
    </row>
    <row r="38" spans="1:5" x14ac:dyDescent="0.25">
      <c r="A38" s="90" t="s">
        <v>137</v>
      </c>
      <c r="B38" s="91" t="s">
        <v>136</v>
      </c>
      <c r="C38" s="80">
        <v>7.5</v>
      </c>
      <c r="D38" s="92"/>
      <c r="E38" s="81">
        <f>C38*D38</f>
        <v>0</v>
      </c>
    </row>
    <row r="39" spans="1:5" ht="30" customHeight="1" x14ac:dyDescent="0.25">
      <c r="A39" s="163" t="s">
        <v>138</v>
      </c>
      <c r="B39" s="93"/>
      <c r="C39" s="94"/>
      <c r="D39" s="95"/>
      <c r="E39" s="171">
        <f>E40+E42+E44+E45+E47</f>
        <v>0</v>
      </c>
    </row>
    <row r="40" spans="1:5" ht="26.25" x14ac:dyDescent="0.25">
      <c r="A40" s="151" t="s">
        <v>139</v>
      </c>
      <c r="B40" s="203" t="s">
        <v>136</v>
      </c>
      <c r="C40" s="199">
        <v>63</v>
      </c>
      <c r="D40" s="207"/>
      <c r="E40" s="207">
        <f>D40*C40</f>
        <v>0</v>
      </c>
    </row>
    <row r="41" spans="1:5" x14ac:dyDescent="0.25">
      <c r="A41" s="77" t="s">
        <v>140</v>
      </c>
      <c r="B41" s="204"/>
      <c r="C41" s="200"/>
      <c r="D41" s="208"/>
      <c r="E41" s="208"/>
    </row>
    <row r="42" spans="1:5" x14ac:dyDescent="0.25">
      <c r="A42" s="98" t="s">
        <v>141</v>
      </c>
      <c r="B42" s="203" t="s">
        <v>136</v>
      </c>
      <c r="C42" s="199">
        <v>63</v>
      </c>
      <c r="D42" s="207"/>
      <c r="E42" s="207">
        <f>C42*D42</f>
        <v>0</v>
      </c>
    </row>
    <row r="43" spans="1:5" x14ac:dyDescent="0.25">
      <c r="A43" s="99" t="s">
        <v>142</v>
      </c>
      <c r="B43" s="204"/>
      <c r="C43" s="200"/>
      <c r="D43" s="208"/>
      <c r="E43" s="208"/>
    </row>
    <row r="44" spans="1:5" x14ac:dyDescent="0.25">
      <c r="A44" s="77" t="s">
        <v>143</v>
      </c>
      <c r="B44" s="89" t="s">
        <v>136</v>
      </c>
      <c r="C44" s="86">
        <v>5</v>
      </c>
      <c r="D44" s="70"/>
      <c r="E44" s="70">
        <f>C44*D44</f>
        <v>0</v>
      </c>
    </row>
    <row r="45" spans="1:5" x14ac:dyDescent="0.25">
      <c r="A45" s="103" t="s">
        <v>144</v>
      </c>
      <c r="B45" s="203" t="s">
        <v>136</v>
      </c>
      <c r="C45" s="209">
        <v>15</v>
      </c>
      <c r="D45" s="211"/>
      <c r="E45" s="207">
        <f>C45*D45</f>
        <v>0</v>
      </c>
    </row>
    <row r="46" spans="1:5" x14ac:dyDescent="0.25">
      <c r="A46" s="104" t="s">
        <v>145</v>
      </c>
      <c r="B46" s="204"/>
      <c r="C46" s="210"/>
      <c r="D46" s="212"/>
      <c r="E46" s="208"/>
    </row>
    <row r="47" spans="1:5" x14ac:dyDescent="0.25">
      <c r="A47" s="104" t="s">
        <v>146</v>
      </c>
      <c r="B47" s="100" t="s">
        <v>136</v>
      </c>
      <c r="C47" s="64">
        <v>2.2000000000000002</v>
      </c>
      <c r="D47" s="102"/>
      <c r="E47" s="69">
        <f>C47*D47</f>
        <v>0</v>
      </c>
    </row>
    <row r="48" spans="1:5" ht="30" customHeight="1" x14ac:dyDescent="0.3">
      <c r="A48" s="164" t="s">
        <v>147</v>
      </c>
      <c r="B48" s="105"/>
      <c r="C48" s="106"/>
      <c r="D48" s="107"/>
      <c r="E48" s="172">
        <f>E54+E53+E51+E50+E49</f>
        <v>0</v>
      </c>
    </row>
    <row r="49" spans="1:6" x14ac:dyDescent="0.25">
      <c r="A49" s="108" t="s">
        <v>148</v>
      </c>
      <c r="B49" s="79" t="s">
        <v>59</v>
      </c>
      <c r="C49" s="80">
        <v>40</v>
      </c>
      <c r="D49" s="109"/>
      <c r="E49" s="109">
        <f>C49*D49</f>
        <v>0</v>
      </c>
    </row>
    <row r="50" spans="1:6" x14ac:dyDescent="0.25">
      <c r="A50" s="110" t="s">
        <v>149</v>
      </c>
      <c r="B50" s="85" t="s">
        <v>136</v>
      </c>
      <c r="C50" s="86">
        <v>75</v>
      </c>
      <c r="D50" s="111"/>
      <c r="E50" s="109">
        <f>C50*D50</f>
        <v>0</v>
      </c>
    </row>
    <row r="51" spans="1:6" x14ac:dyDescent="0.25">
      <c r="A51" s="112" t="s">
        <v>150</v>
      </c>
      <c r="B51" s="203" t="s">
        <v>136</v>
      </c>
      <c r="C51" s="199">
        <v>75</v>
      </c>
      <c r="D51" s="205"/>
      <c r="E51" s="205">
        <f>C51*D51</f>
        <v>0</v>
      </c>
    </row>
    <row r="52" spans="1:6" x14ac:dyDescent="0.25">
      <c r="A52" s="114" t="s">
        <v>151</v>
      </c>
      <c r="B52" s="204"/>
      <c r="C52" s="200"/>
      <c r="D52" s="206"/>
      <c r="E52" s="206"/>
    </row>
    <row r="53" spans="1:6" x14ac:dyDescent="0.25">
      <c r="A53" s="114" t="s">
        <v>152</v>
      </c>
      <c r="B53" s="117" t="s">
        <v>153</v>
      </c>
      <c r="C53" s="115">
        <v>5</v>
      </c>
      <c r="D53" s="116"/>
      <c r="E53" s="109">
        <f>C53*D53</f>
        <v>0</v>
      </c>
    </row>
    <row r="54" spans="1:6" x14ac:dyDescent="0.25">
      <c r="A54" s="114" t="s">
        <v>154</v>
      </c>
      <c r="B54" s="79" t="s">
        <v>153</v>
      </c>
      <c r="C54" s="80">
        <v>40</v>
      </c>
      <c r="D54" s="109"/>
      <c r="E54" s="109">
        <f>C54*D54</f>
        <v>0</v>
      </c>
    </row>
    <row r="55" spans="1:6" ht="30" customHeight="1" x14ac:dyDescent="0.25">
      <c r="A55" s="165" t="s">
        <v>183</v>
      </c>
      <c r="B55" s="118"/>
      <c r="C55" s="119"/>
      <c r="D55" s="120"/>
      <c r="E55" s="173">
        <f>E64+E62+E61+E60+E59+E57</f>
        <v>0</v>
      </c>
    </row>
    <row r="56" spans="1:6" x14ac:dyDescent="0.25">
      <c r="A56" s="77" t="s">
        <v>155</v>
      </c>
      <c r="B56" s="121" t="s">
        <v>156</v>
      </c>
      <c r="C56" s="86"/>
      <c r="D56" s="111"/>
      <c r="E56" s="111"/>
      <c r="F56" s="122"/>
    </row>
    <row r="57" spans="1:6" x14ac:dyDescent="0.25">
      <c r="A57" s="96" t="s">
        <v>157</v>
      </c>
      <c r="B57" s="197" t="s">
        <v>104</v>
      </c>
      <c r="C57" s="199">
        <v>1</v>
      </c>
      <c r="D57" s="205"/>
      <c r="E57" s="205">
        <f>D57</f>
        <v>0</v>
      </c>
    </row>
    <row r="58" spans="1:6" x14ac:dyDescent="0.25">
      <c r="A58" s="104" t="s">
        <v>158</v>
      </c>
      <c r="B58" s="198"/>
      <c r="C58" s="200"/>
      <c r="D58" s="206"/>
      <c r="E58" s="206"/>
      <c r="F58" s="123"/>
    </row>
    <row r="59" spans="1:6" x14ac:dyDescent="0.25">
      <c r="A59" s="104" t="s">
        <v>159</v>
      </c>
      <c r="B59" s="63" t="s">
        <v>104</v>
      </c>
      <c r="C59" s="101">
        <v>1</v>
      </c>
      <c r="D59" s="124"/>
      <c r="E59" s="109">
        <f>D59</f>
        <v>0</v>
      </c>
    </row>
    <row r="60" spans="1:6" x14ac:dyDescent="0.25">
      <c r="A60" s="108" t="s">
        <v>160</v>
      </c>
      <c r="B60" s="79" t="s">
        <v>104</v>
      </c>
      <c r="C60" s="80">
        <v>1</v>
      </c>
      <c r="D60" s="125"/>
      <c r="E60" s="109">
        <f>D60</f>
        <v>0</v>
      </c>
    </row>
    <row r="61" spans="1:6" x14ac:dyDescent="0.25">
      <c r="A61" s="96" t="s">
        <v>161</v>
      </c>
      <c r="B61" s="76" t="s">
        <v>104</v>
      </c>
      <c r="C61" s="113">
        <v>1</v>
      </c>
      <c r="D61" s="126"/>
      <c r="E61" s="126">
        <f>D61</f>
        <v>0</v>
      </c>
    </row>
    <row r="62" spans="1:6" x14ac:dyDescent="0.25">
      <c r="A62" s="96" t="s">
        <v>162</v>
      </c>
      <c r="B62" s="197" t="s">
        <v>164</v>
      </c>
      <c r="C62" s="199">
        <v>1</v>
      </c>
      <c r="D62" s="201"/>
      <c r="E62" s="201">
        <f>D62</f>
        <v>0</v>
      </c>
    </row>
    <row r="63" spans="1:6" x14ac:dyDescent="0.25">
      <c r="A63" s="104" t="s">
        <v>163</v>
      </c>
      <c r="B63" s="198"/>
      <c r="C63" s="200"/>
      <c r="D63" s="202"/>
      <c r="E63" s="202"/>
    </row>
    <row r="64" spans="1:6" x14ac:dyDescent="0.25">
      <c r="A64" s="108" t="s">
        <v>165</v>
      </c>
      <c r="B64" s="79" t="s">
        <v>164</v>
      </c>
      <c r="C64" s="80">
        <v>1</v>
      </c>
      <c r="D64" s="125"/>
      <c r="E64" s="126">
        <f>D64</f>
        <v>0</v>
      </c>
    </row>
    <row r="65" spans="1:5" ht="30" customHeight="1" x14ac:dyDescent="0.3">
      <c r="A65" s="166" t="s">
        <v>166</v>
      </c>
      <c r="B65" s="127"/>
      <c r="C65" s="128"/>
      <c r="D65" s="129"/>
      <c r="E65" s="174">
        <f>E71+E70+E69+E68+E67+E66</f>
        <v>0</v>
      </c>
    </row>
    <row r="66" spans="1:5" x14ac:dyDescent="0.25">
      <c r="A66" s="130" t="s">
        <v>167</v>
      </c>
      <c r="B66" s="2" t="s">
        <v>136</v>
      </c>
      <c r="C66" s="80">
        <v>112</v>
      </c>
      <c r="D66" s="125"/>
      <c r="E66" s="109">
        <f t="shared" ref="E66:E71" si="0">C66*D66</f>
        <v>0</v>
      </c>
    </row>
    <row r="67" spans="1:5" x14ac:dyDescent="0.25">
      <c r="A67" s="131" t="s">
        <v>168</v>
      </c>
      <c r="B67" s="2" t="s">
        <v>136</v>
      </c>
      <c r="C67" s="80">
        <v>112</v>
      </c>
      <c r="D67" s="125"/>
      <c r="E67" s="109">
        <f t="shared" si="0"/>
        <v>0</v>
      </c>
    </row>
    <row r="68" spans="1:5" x14ac:dyDescent="0.25">
      <c r="A68" s="131" t="s">
        <v>169</v>
      </c>
      <c r="B68" s="2" t="s">
        <v>136</v>
      </c>
      <c r="C68" s="80">
        <v>12</v>
      </c>
      <c r="D68" s="125"/>
      <c r="E68" s="109">
        <f t="shared" si="0"/>
        <v>0</v>
      </c>
    </row>
    <row r="69" spans="1:5" x14ac:dyDescent="0.25">
      <c r="A69" s="131" t="s">
        <v>170</v>
      </c>
      <c r="B69" s="2" t="s">
        <v>136</v>
      </c>
      <c r="C69" s="80">
        <v>63</v>
      </c>
      <c r="D69" s="125"/>
      <c r="E69" s="109">
        <f t="shared" si="0"/>
        <v>0</v>
      </c>
    </row>
    <row r="70" spans="1:5" x14ac:dyDescent="0.25">
      <c r="A70" s="108" t="s">
        <v>171</v>
      </c>
      <c r="B70" s="2" t="s">
        <v>136</v>
      </c>
      <c r="C70" s="80">
        <v>10</v>
      </c>
      <c r="D70" s="125"/>
      <c r="E70" s="109">
        <f t="shared" si="0"/>
        <v>0</v>
      </c>
    </row>
    <row r="71" spans="1:5" x14ac:dyDescent="0.25">
      <c r="A71" s="3" t="s">
        <v>172</v>
      </c>
      <c r="B71" s="2" t="s">
        <v>173</v>
      </c>
      <c r="C71" s="80">
        <v>1</v>
      </c>
      <c r="D71" s="125"/>
      <c r="E71" s="109">
        <f t="shared" si="0"/>
        <v>0</v>
      </c>
    </row>
    <row r="72" spans="1:5" ht="30" customHeight="1" x14ac:dyDescent="0.25">
      <c r="A72" s="167" t="s">
        <v>174</v>
      </c>
      <c r="B72" s="132"/>
      <c r="C72" s="133"/>
      <c r="D72" s="134"/>
      <c r="E72" s="175">
        <f>E74+E73+E76+E77</f>
        <v>0</v>
      </c>
    </row>
    <row r="73" spans="1:5" x14ac:dyDescent="0.25">
      <c r="A73" s="135" t="s">
        <v>175</v>
      </c>
      <c r="B73" s="136" t="s">
        <v>164</v>
      </c>
      <c r="C73" s="137">
        <v>1</v>
      </c>
      <c r="D73" s="138"/>
      <c r="E73" s="109">
        <f>C73*D73</f>
        <v>0</v>
      </c>
    </row>
    <row r="74" spans="1:5" ht="15.75" thickBot="1" x14ac:dyDescent="0.3">
      <c r="A74" s="112" t="s">
        <v>176</v>
      </c>
      <c r="B74" s="97" t="s">
        <v>136</v>
      </c>
      <c r="C74" s="83">
        <v>9</v>
      </c>
      <c r="D74" s="126"/>
      <c r="E74" s="109">
        <f>C74*D74</f>
        <v>0</v>
      </c>
    </row>
    <row r="75" spans="1:5" x14ac:dyDescent="0.25">
      <c r="A75" s="139" t="s">
        <v>177</v>
      </c>
      <c r="B75" s="140"/>
      <c r="C75" s="141"/>
      <c r="D75" s="142"/>
      <c r="E75" s="143"/>
    </row>
    <row r="76" spans="1:5" x14ac:dyDescent="0.25">
      <c r="A76" s="144" t="s">
        <v>178</v>
      </c>
      <c r="B76" s="145" t="s">
        <v>164</v>
      </c>
      <c r="C76" s="115">
        <v>2</v>
      </c>
      <c r="D76" s="146"/>
      <c r="E76" s="109">
        <f>C76*D76</f>
        <v>0</v>
      </c>
    </row>
    <row r="77" spans="1:5" ht="15.75" thickBot="1" x14ac:dyDescent="0.3">
      <c r="A77" s="147" t="s">
        <v>179</v>
      </c>
      <c r="B77" s="148" t="s">
        <v>164</v>
      </c>
      <c r="C77" s="149">
        <v>1</v>
      </c>
      <c r="D77" s="150"/>
      <c r="E77" s="109">
        <f>C77*D77</f>
        <v>0</v>
      </c>
    </row>
  </sheetData>
  <mergeCells count="47">
    <mergeCell ref="B6:B9"/>
    <mergeCell ref="C6:C9"/>
    <mergeCell ref="D6:D9"/>
    <mergeCell ref="E6:E9"/>
    <mergeCell ref="B11:B15"/>
    <mergeCell ref="C11:C15"/>
    <mergeCell ref="D11:D15"/>
    <mergeCell ref="E11:E15"/>
    <mergeCell ref="B17:B29"/>
    <mergeCell ref="C17:C29"/>
    <mergeCell ref="D17:D29"/>
    <mergeCell ref="E17:E29"/>
    <mergeCell ref="B30:B34"/>
    <mergeCell ref="C30:C34"/>
    <mergeCell ref="D30:D34"/>
    <mergeCell ref="E30:E34"/>
    <mergeCell ref="B35:B37"/>
    <mergeCell ref="C35:C37"/>
    <mergeCell ref="D35:D37"/>
    <mergeCell ref="E35:E37"/>
    <mergeCell ref="B40:B41"/>
    <mergeCell ref="C40:C41"/>
    <mergeCell ref="D40:D41"/>
    <mergeCell ref="E40:E41"/>
    <mergeCell ref="C42:C43"/>
    <mergeCell ref="D42:D43"/>
    <mergeCell ref="E42:E43"/>
    <mergeCell ref="B45:B46"/>
    <mergeCell ref="C45:C46"/>
    <mergeCell ref="D45:D46"/>
    <mergeCell ref="E45:E46"/>
    <mergeCell ref="A3:E3"/>
    <mergeCell ref="A1:E1"/>
    <mergeCell ref="A2:E2"/>
    <mergeCell ref="B62:B63"/>
    <mergeCell ref="C62:C63"/>
    <mergeCell ref="D62:D63"/>
    <mergeCell ref="E62:E63"/>
    <mergeCell ref="B51:B52"/>
    <mergeCell ref="C51:C52"/>
    <mergeCell ref="D51:D52"/>
    <mergeCell ref="E51:E52"/>
    <mergeCell ref="B57:B58"/>
    <mergeCell ref="C57:C58"/>
    <mergeCell ref="D57:D58"/>
    <mergeCell ref="E57:E58"/>
    <mergeCell ref="B42:B43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9"/>
  <sheetViews>
    <sheetView tabSelected="1" workbookViewId="0">
      <selection activeCell="F19" sqref="F19"/>
    </sheetView>
  </sheetViews>
  <sheetFormatPr baseColWidth="10" defaultRowHeight="15" x14ac:dyDescent="0.25"/>
  <cols>
    <col min="2" max="2" width="31.42578125" customWidth="1"/>
    <col min="3" max="3" width="44.85546875" customWidth="1"/>
  </cols>
  <sheetData>
    <row r="1" spans="1:3" ht="33" customHeight="1" x14ac:dyDescent="0.25">
      <c r="A1" s="232" t="s">
        <v>95</v>
      </c>
      <c r="B1" s="233"/>
      <c r="C1" s="234"/>
    </row>
    <row r="2" spans="1:3" ht="28.5" x14ac:dyDescent="0.25">
      <c r="A2" s="235" t="s">
        <v>192</v>
      </c>
      <c r="B2" s="236"/>
      <c r="C2" s="237"/>
    </row>
    <row r="3" spans="1:3" ht="26.25" x14ac:dyDescent="0.25">
      <c r="A3" s="168"/>
      <c r="B3" s="238" t="s">
        <v>181</v>
      </c>
      <c r="C3" s="239"/>
    </row>
    <row r="4" spans="1:3" x14ac:dyDescent="0.25">
      <c r="A4" s="6"/>
      <c r="B4" s="20"/>
      <c r="C4" s="20"/>
    </row>
    <row r="5" spans="1:3" ht="20.100000000000001" customHeight="1" x14ac:dyDescent="0.25">
      <c r="A5" s="6"/>
      <c r="B5" s="20" t="s">
        <v>46</v>
      </c>
      <c r="C5" s="153">
        <f>'ELECTRICITE  VENTILATION'!F38</f>
        <v>0</v>
      </c>
    </row>
    <row r="6" spans="1:3" ht="20.100000000000001" customHeight="1" x14ac:dyDescent="0.25">
      <c r="A6" s="6"/>
      <c r="B6" s="20" t="s">
        <v>180</v>
      </c>
      <c r="C6" s="153">
        <f>'ELECTRICITE  VENTILATION'!F56</f>
        <v>0</v>
      </c>
    </row>
    <row r="7" spans="1:3" ht="20.100000000000001" customHeight="1" x14ac:dyDescent="0.25">
      <c r="A7" s="6"/>
      <c r="B7" s="20" t="s">
        <v>182</v>
      </c>
      <c r="C7" s="153">
        <f>'AMENAGEMENT INTERIEUR'!E5</f>
        <v>0</v>
      </c>
    </row>
    <row r="8" spans="1:3" ht="20.100000000000001" customHeight="1" x14ac:dyDescent="0.25">
      <c r="A8" s="6"/>
      <c r="B8" s="20" t="s">
        <v>185</v>
      </c>
      <c r="C8" s="153">
        <f>'AMENAGEMENT INTERIEUR'!E10</f>
        <v>0</v>
      </c>
    </row>
    <row r="9" spans="1:3" ht="20.100000000000001" customHeight="1" x14ac:dyDescent="0.25">
      <c r="A9" s="6"/>
      <c r="B9" s="20" t="s">
        <v>186</v>
      </c>
      <c r="C9" s="153">
        <f>'AMENAGEMENT INTERIEUR'!E16</f>
        <v>0</v>
      </c>
    </row>
    <row r="10" spans="1:3" ht="20.100000000000001" customHeight="1" x14ac:dyDescent="0.25">
      <c r="A10" s="6"/>
      <c r="B10" s="20" t="s">
        <v>138</v>
      </c>
      <c r="C10" s="153">
        <f>'AMENAGEMENT INTERIEUR'!E39</f>
        <v>0</v>
      </c>
    </row>
    <row r="11" spans="1:3" ht="20.100000000000001" customHeight="1" x14ac:dyDescent="0.25">
      <c r="A11" s="6"/>
      <c r="B11" s="20" t="s">
        <v>147</v>
      </c>
      <c r="C11" s="153">
        <f>'AMENAGEMENT INTERIEUR'!E48</f>
        <v>0</v>
      </c>
    </row>
    <row r="12" spans="1:3" ht="20.100000000000001" customHeight="1" x14ac:dyDescent="0.25">
      <c r="A12" s="6"/>
      <c r="B12" s="20" t="s">
        <v>187</v>
      </c>
      <c r="C12" s="153">
        <f>'AMENAGEMENT INTERIEUR'!E55</f>
        <v>0</v>
      </c>
    </row>
    <row r="13" spans="1:3" ht="20.100000000000001" customHeight="1" x14ac:dyDescent="0.25">
      <c r="A13" s="6"/>
      <c r="B13" s="20" t="s">
        <v>188</v>
      </c>
      <c r="C13" s="153">
        <f>'AMENAGEMENT INTERIEUR'!E65</f>
        <v>0</v>
      </c>
    </row>
    <row r="14" spans="1:3" ht="20.100000000000001" customHeight="1" x14ac:dyDescent="0.25">
      <c r="A14" s="6"/>
      <c r="B14" s="20" t="s">
        <v>189</v>
      </c>
      <c r="C14" s="153">
        <f>'AMENAGEMENT INTERIEUR'!E72</f>
        <v>0</v>
      </c>
    </row>
    <row r="15" spans="1:3" x14ac:dyDescent="0.25">
      <c r="A15" s="6"/>
      <c r="B15" s="20"/>
      <c r="C15" s="152"/>
    </row>
    <row r="16" spans="1:3" x14ac:dyDescent="0.25">
      <c r="A16" s="6"/>
      <c r="B16" s="20"/>
      <c r="C16" s="152"/>
    </row>
    <row r="17" spans="1:3" ht="18.75" x14ac:dyDescent="0.3">
      <c r="A17" s="6"/>
      <c r="B17" s="21" t="s">
        <v>5</v>
      </c>
      <c r="C17" s="153">
        <f>SUM(C5:C14)</f>
        <v>0</v>
      </c>
    </row>
    <row r="18" spans="1:3" ht="18.75" x14ac:dyDescent="0.3">
      <c r="A18" s="6"/>
      <c r="B18" s="21" t="s">
        <v>6</v>
      </c>
      <c r="C18" s="153">
        <f>C17*0.085</f>
        <v>0</v>
      </c>
    </row>
    <row r="19" spans="1:3" ht="18.75" x14ac:dyDescent="0.3">
      <c r="A19" s="6"/>
      <c r="B19" s="21" t="s">
        <v>7</v>
      </c>
      <c r="C19" s="153">
        <f>C17*1.085</f>
        <v>0</v>
      </c>
    </row>
  </sheetData>
  <mergeCells count="3">
    <mergeCell ref="A1:C1"/>
    <mergeCell ref="A2:C2"/>
    <mergeCell ref="B3:C3"/>
  </mergeCells>
  <pageMargins left="0.70866141732283472" right="0.70866141732283472" top="0.74803149606299213" bottom="0.74803149606299213" header="0.31496062992125984" footer="0.31496062992125984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PDG</vt:lpstr>
      <vt:lpstr>ELECTRICITE  VENTILATION</vt:lpstr>
      <vt:lpstr>AMENAGEMENT INTERIEUR</vt:lpstr>
      <vt:lpstr>RECAPITULATIF</vt:lpstr>
      <vt:lpstr>'ELECTRICITE  VENTILATION'!Impression_des_titres</vt:lpstr>
      <vt:lpstr>'AMENAGEMENT INTERIEUR'!Zone_d_impression</vt:lpstr>
      <vt:lpstr>'ELECTRICITE  VENTILATION'!Zone_d_impression</vt:lpstr>
      <vt:lpstr>PDG!Zone_d_impression</vt:lpstr>
      <vt:lpstr>RECAPITULATIF!Zone_d_impression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BELLEAU</dc:creator>
  <cp:lastModifiedBy>CHAMLONG, Stéphanie (ARS-MARTINIQUE/SG)</cp:lastModifiedBy>
  <cp:lastPrinted>2025-02-03T19:30:10Z</cp:lastPrinted>
  <dcterms:created xsi:type="dcterms:W3CDTF">2024-02-23T13:36:35Z</dcterms:created>
  <dcterms:modified xsi:type="dcterms:W3CDTF">2025-07-11T21:02:42Z</dcterms:modified>
</cp:coreProperties>
</file>